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teebu\Documents\DOCUMENTS DE TRAVAIL\IHPI 2024\"/>
    </mc:Choice>
  </mc:AlternateContent>
  <bookViews>
    <workbookView xWindow="-120" yWindow="-120" windowWidth="20730" windowHeight="11160" tabRatio="590" firstSheet="1" activeTab="3"/>
  </bookViews>
  <sheets>
    <sheet name="TABLEAU 1 corrigé des contribut" sheetId="9" r:id="rId1"/>
    <sheet name="TABLEAU 1" sheetId="1" r:id="rId2"/>
    <sheet name="ANNEXE 1" sheetId="2" r:id="rId3"/>
    <sheet name="ANNEXE 2" sheetId="3" r:id="rId4"/>
    <sheet name="Feuil1" sheetId="4" r:id="rId5"/>
    <sheet name="Feuil2" sheetId="5" r:id="rId6"/>
    <sheet name="ALIMENTAIRE ET TABAC" sheetId="7" r:id="rId7"/>
    <sheet name="Feuil3" sheetId="6" r:id="rId8"/>
    <sheet name="TABLEAU 1(2)" sheetId="10" r:id="rId9"/>
    <sheet name="Feuil 2 corrigé" sheetId="12" r:id="rId10"/>
  </sheets>
  <definedNames>
    <definedName name="_Toc363800626" localSheetId="2">'ANNEXE 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3" l="1"/>
  <c r="G35" i="3"/>
  <c r="F35" i="3"/>
  <c r="X62" i="5" l="1"/>
  <c r="E26" i="7"/>
  <c r="K61" i="9"/>
  <c r="F29" i="6" l="1"/>
  <c r="G29" i="6"/>
  <c r="H29" i="6"/>
  <c r="I29" i="6"/>
  <c r="J29" i="6"/>
  <c r="K29" i="6"/>
  <c r="D29" i="6"/>
  <c r="D28" i="6"/>
  <c r="F28" i="6"/>
  <c r="G28" i="6"/>
  <c r="H28" i="6"/>
  <c r="I28" i="6"/>
  <c r="J28" i="6"/>
  <c r="K28" i="6"/>
  <c r="D25" i="6"/>
  <c r="F25" i="6"/>
  <c r="G25" i="6"/>
  <c r="H25" i="6"/>
  <c r="I25" i="6"/>
  <c r="J25" i="6"/>
  <c r="K25" i="6"/>
  <c r="D24" i="6"/>
  <c r="E24" i="6"/>
  <c r="F24" i="6"/>
  <c r="G24" i="6"/>
  <c r="H24" i="6"/>
  <c r="I24" i="6"/>
  <c r="J24" i="6"/>
  <c r="K24" i="6"/>
  <c r="C24" i="6"/>
  <c r="F30" i="7"/>
  <c r="G30" i="7"/>
  <c r="H30" i="7"/>
  <c r="I30" i="7"/>
  <c r="J30" i="7"/>
  <c r="E30" i="7"/>
  <c r="F29" i="7"/>
  <c r="G29" i="7"/>
  <c r="H29" i="7"/>
  <c r="I29" i="7"/>
  <c r="J29" i="7"/>
  <c r="E29" i="7"/>
  <c r="F26" i="7"/>
  <c r="G26" i="7"/>
  <c r="H26" i="7"/>
  <c r="I26" i="7"/>
  <c r="J26" i="7"/>
  <c r="F25" i="7"/>
  <c r="G25" i="7"/>
  <c r="H25" i="7"/>
  <c r="I25" i="7"/>
  <c r="J25" i="7"/>
  <c r="E25" i="7"/>
  <c r="AH68" i="5"/>
  <c r="AI68" i="5"/>
  <c r="AJ68" i="5"/>
  <c r="AG68" i="5"/>
  <c r="AE68" i="5"/>
  <c r="AF68" i="5"/>
  <c r="AD68" i="5"/>
  <c r="AA68" i="5"/>
  <c r="AB68" i="5"/>
  <c r="AC68" i="5"/>
  <c r="Z68" i="5"/>
  <c r="Y68" i="5"/>
  <c r="U68" i="5"/>
  <c r="V68" i="5"/>
  <c r="W68" i="5"/>
  <c r="X68" i="5"/>
  <c r="T68" i="5"/>
  <c r="Q68" i="5"/>
  <c r="R68" i="5"/>
  <c r="S68" i="5"/>
  <c r="P68" i="5"/>
  <c r="M68" i="5"/>
  <c r="F68" i="5"/>
  <c r="G68" i="5"/>
  <c r="H68" i="5"/>
  <c r="I68" i="5"/>
  <c r="J68" i="5"/>
  <c r="K68" i="5"/>
  <c r="L68" i="5"/>
  <c r="E68" i="5"/>
  <c r="AH67" i="5"/>
  <c r="AI67" i="5"/>
  <c r="AJ67" i="5"/>
  <c r="AG67" i="5"/>
  <c r="AE67" i="5"/>
  <c r="AF67" i="5"/>
  <c r="AD67" i="5"/>
  <c r="AA67" i="5"/>
  <c r="AB67" i="5"/>
  <c r="AC67" i="5"/>
  <c r="Z67" i="5"/>
  <c r="U67" i="5"/>
  <c r="V67" i="5"/>
  <c r="W67" i="5"/>
  <c r="X67" i="5"/>
  <c r="Y67" i="5"/>
  <c r="T67" i="5"/>
  <c r="Q67" i="5"/>
  <c r="R67" i="5"/>
  <c r="S67" i="5"/>
  <c r="P67" i="5"/>
  <c r="M67" i="5"/>
  <c r="F67" i="5"/>
  <c r="G67" i="5"/>
  <c r="H67" i="5"/>
  <c r="I67" i="5"/>
  <c r="J67" i="5"/>
  <c r="K67" i="5"/>
  <c r="L67" i="5"/>
  <c r="E67" i="5"/>
  <c r="AH64" i="5"/>
  <c r="AI64" i="5"/>
  <c r="AJ64" i="5"/>
  <c r="AG64" i="5"/>
  <c r="AE64" i="5"/>
  <c r="AF64" i="5"/>
  <c r="AD64" i="5"/>
  <c r="AC64" i="5"/>
  <c r="AA64" i="5"/>
  <c r="AB64" i="5"/>
  <c r="Z64" i="5"/>
  <c r="U64" i="5"/>
  <c r="V64" i="5"/>
  <c r="W64" i="5"/>
  <c r="X64" i="5"/>
  <c r="Y64" i="5"/>
  <c r="T64" i="5"/>
  <c r="Q64" i="5"/>
  <c r="R64" i="5"/>
  <c r="S64" i="5"/>
  <c r="P64" i="5"/>
  <c r="F64" i="5"/>
  <c r="G64" i="5"/>
  <c r="H64" i="5"/>
  <c r="I64" i="5"/>
  <c r="J64" i="5"/>
  <c r="K64" i="5"/>
  <c r="L64" i="5"/>
  <c r="M64" i="5"/>
  <c r="E64" i="5"/>
  <c r="AH63" i="5"/>
  <c r="AI63" i="5"/>
  <c r="AJ63" i="5"/>
  <c r="AG63" i="5"/>
  <c r="AE63" i="5"/>
  <c r="AF63" i="5"/>
  <c r="AD63" i="5"/>
  <c r="AA63" i="5"/>
  <c r="AB63" i="5"/>
  <c r="AC63" i="5"/>
  <c r="Z63" i="5"/>
  <c r="U63" i="5"/>
  <c r="V63" i="5"/>
  <c r="W63" i="5"/>
  <c r="X63" i="5"/>
  <c r="Y63" i="5"/>
  <c r="T63" i="5"/>
  <c r="Q63" i="5"/>
  <c r="R63" i="5"/>
  <c r="S63" i="5"/>
  <c r="P63" i="5"/>
  <c r="K63" i="5"/>
  <c r="L63" i="5"/>
  <c r="M63" i="5"/>
  <c r="J63" i="5"/>
  <c r="F63" i="5"/>
  <c r="G63" i="5"/>
  <c r="H63" i="5"/>
  <c r="I63" i="5"/>
  <c r="E63" i="5"/>
  <c r="G66" i="5"/>
  <c r="H66" i="5"/>
  <c r="I66" i="5"/>
  <c r="J66" i="5"/>
  <c r="K66" i="5"/>
  <c r="L66" i="5"/>
  <c r="M66" i="5"/>
  <c r="R66" i="5"/>
  <c r="S66" i="5"/>
  <c r="U66" i="5"/>
  <c r="V66" i="5"/>
  <c r="W66" i="5"/>
  <c r="X66" i="5"/>
  <c r="Y66" i="5"/>
  <c r="Z66" i="5"/>
  <c r="AA66" i="5"/>
  <c r="AB66" i="5"/>
  <c r="AC66" i="5"/>
  <c r="AE66" i="5"/>
  <c r="AF66" i="5"/>
  <c r="AG66" i="5"/>
  <c r="AH66" i="5"/>
  <c r="AI66" i="5"/>
  <c r="AJ66" i="5"/>
  <c r="F66" i="5"/>
  <c r="G65" i="5"/>
  <c r="H65" i="5"/>
  <c r="I65" i="5"/>
  <c r="J65" i="5"/>
  <c r="K65" i="5"/>
  <c r="L65" i="5"/>
  <c r="M65" i="5"/>
  <c r="R65" i="5"/>
  <c r="S65" i="5"/>
  <c r="U65" i="5"/>
  <c r="V65" i="5"/>
  <c r="W65" i="5"/>
  <c r="X65" i="5"/>
  <c r="Y65" i="5"/>
  <c r="Z65" i="5"/>
  <c r="AA65" i="5"/>
  <c r="AB65" i="5"/>
  <c r="AC65" i="5"/>
  <c r="AE65" i="5"/>
  <c r="AF65" i="5"/>
  <c r="AG65" i="5"/>
  <c r="AH65" i="5"/>
  <c r="AI65" i="5"/>
  <c r="AJ65" i="5"/>
  <c r="F65" i="5"/>
  <c r="G62" i="5"/>
  <c r="H62" i="5"/>
  <c r="I62" i="5"/>
  <c r="J62" i="5"/>
  <c r="K62" i="5"/>
  <c r="L62" i="5"/>
  <c r="M62" i="5"/>
  <c r="R62" i="5"/>
  <c r="S62" i="5"/>
  <c r="T62" i="5"/>
  <c r="U62" i="5"/>
  <c r="V62" i="5"/>
  <c r="W62" i="5"/>
  <c r="Y62" i="5"/>
  <c r="Z62" i="5"/>
  <c r="AA62" i="5"/>
  <c r="AB62" i="5"/>
  <c r="AC62" i="5"/>
  <c r="AE62" i="5"/>
  <c r="AF62" i="5"/>
  <c r="AG62" i="5"/>
  <c r="AH62" i="5"/>
  <c r="AI62" i="5"/>
  <c r="AJ62" i="5"/>
  <c r="F62" i="5"/>
  <c r="C61" i="5"/>
  <c r="D61" i="5"/>
  <c r="G61" i="5"/>
  <c r="H61" i="5"/>
  <c r="I61" i="5"/>
  <c r="J61" i="5"/>
  <c r="K61" i="5"/>
  <c r="L61" i="5"/>
  <c r="M61" i="5"/>
  <c r="N61" i="5"/>
  <c r="O61" i="5"/>
  <c r="R61" i="5"/>
  <c r="S61" i="5"/>
  <c r="U61" i="5"/>
  <c r="V61" i="5"/>
  <c r="W61" i="5"/>
  <c r="X61" i="5"/>
  <c r="Y61" i="5"/>
  <c r="Z61" i="5"/>
  <c r="AA61" i="5"/>
  <c r="AB61" i="5"/>
  <c r="AC61" i="5"/>
  <c r="AE61" i="5"/>
  <c r="AF61" i="5"/>
  <c r="AG61" i="5"/>
  <c r="AH61" i="5"/>
  <c r="AI61" i="5"/>
  <c r="AJ61" i="5"/>
  <c r="F61" i="5"/>
  <c r="G38" i="3"/>
  <c r="H38" i="3"/>
  <c r="F38" i="3"/>
  <c r="F37" i="3"/>
  <c r="H37" i="3"/>
  <c r="F36" i="3"/>
  <c r="G36" i="3"/>
  <c r="H36" i="3"/>
  <c r="H35" i="3"/>
  <c r="E35" i="3"/>
  <c r="F65" i="9"/>
  <c r="G65" i="9"/>
  <c r="H65" i="9"/>
  <c r="I65" i="9"/>
  <c r="J65" i="9"/>
  <c r="K65" i="9"/>
  <c r="D65" i="9"/>
  <c r="D64" i="9"/>
  <c r="F64" i="9"/>
  <c r="G64" i="9"/>
  <c r="H64" i="9"/>
  <c r="I64" i="9"/>
  <c r="J64" i="9"/>
  <c r="K64" i="9"/>
  <c r="D61" i="9"/>
  <c r="F61" i="9"/>
  <c r="G61" i="9"/>
  <c r="H61" i="9"/>
  <c r="I61" i="9"/>
  <c r="J61" i="9"/>
  <c r="D60" i="9"/>
  <c r="E60" i="9"/>
  <c r="F60" i="9"/>
  <c r="G60" i="9"/>
  <c r="H60" i="9"/>
  <c r="I60" i="9"/>
  <c r="J60" i="9"/>
  <c r="K60" i="9"/>
  <c r="C60" i="9"/>
  <c r="D67" i="1" l="1"/>
  <c r="E67" i="1"/>
  <c r="F67" i="1"/>
  <c r="G67" i="1"/>
  <c r="H67" i="1"/>
  <c r="I67" i="1"/>
  <c r="J67" i="1"/>
  <c r="C67" i="1"/>
  <c r="D66" i="1"/>
  <c r="E66" i="1"/>
  <c r="F66" i="1"/>
  <c r="G66" i="1"/>
  <c r="H66" i="1"/>
  <c r="I66" i="1"/>
  <c r="J66" i="1"/>
  <c r="C66" i="1"/>
  <c r="D64" i="1"/>
  <c r="D63" i="1"/>
  <c r="E63" i="1"/>
  <c r="F63" i="1"/>
  <c r="G63" i="1"/>
  <c r="H63" i="1"/>
  <c r="I63" i="1"/>
  <c r="J63" i="1"/>
  <c r="C63" i="1"/>
  <c r="D62" i="1"/>
  <c r="E62" i="1"/>
  <c r="F62" i="1"/>
  <c r="G62" i="1"/>
  <c r="H62" i="1"/>
  <c r="I62" i="1"/>
  <c r="J62" i="1"/>
  <c r="C62" i="1"/>
  <c r="F65" i="1"/>
  <c r="G65" i="1"/>
  <c r="H65" i="1"/>
  <c r="I65" i="1"/>
  <c r="J65" i="1"/>
  <c r="K65" i="1"/>
  <c r="D65" i="1"/>
  <c r="F64" i="1"/>
  <c r="G64" i="1"/>
  <c r="H64" i="1"/>
  <c r="I64" i="1"/>
  <c r="J64" i="1"/>
  <c r="K64" i="1"/>
  <c r="D61" i="1"/>
  <c r="F61" i="1"/>
  <c r="G61" i="1"/>
  <c r="H61" i="1"/>
  <c r="I61" i="1"/>
  <c r="J61" i="1"/>
  <c r="K61" i="1"/>
  <c r="D60" i="1"/>
  <c r="E60" i="1"/>
  <c r="F60" i="1"/>
  <c r="G60" i="1"/>
  <c r="H60" i="1"/>
  <c r="I60" i="1"/>
  <c r="J60" i="1"/>
  <c r="K60" i="1"/>
  <c r="C60" i="1"/>
  <c r="K69" i="1" l="1"/>
  <c r="M70" i="5" l="1"/>
  <c r="G71" i="5" s="1"/>
  <c r="F71" i="5" l="1"/>
  <c r="F72" i="5" s="1"/>
  <c r="L70" i="1" l="1"/>
  <c r="G51" i="12" l="1"/>
  <c r="H51" i="12"/>
  <c r="I51" i="12"/>
  <c r="J51" i="12"/>
  <c r="K51" i="12"/>
  <c r="L51" i="12"/>
  <c r="M51" i="12"/>
  <c r="R51" i="12"/>
  <c r="S51" i="12"/>
  <c r="T51" i="12"/>
  <c r="U51" i="12"/>
  <c r="V51" i="12"/>
  <c r="W51" i="12"/>
  <c r="X51" i="12"/>
  <c r="Y51" i="12"/>
  <c r="Z51" i="12"/>
  <c r="AA51" i="12"/>
  <c r="AD51" i="12"/>
  <c r="AF51" i="12"/>
  <c r="AG51" i="12"/>
  <c r="AH51" i="12"/>
  <c r="AI51" i="12"/>
  <c r="AJ51" i="12"/>
  <c r="F51" i="12"/>
  <c r="G50" i="12"/>
  <c r="H50" i="12"/>
  <c r="I50" i="12"/>
  <c r="J50" i="12"/>
  <c r="K50" i="12"/>
  <c r="L50" i="12"/>
  <c r="M50" i="12"/>
  <c r="R50" i="12"/>
  <c r="S50" i="12"/>
  <c r="U50" i="12"/>
  <c r="V50" i="12"/>
  <c r="W50" i="12"/>
  <c r="X50" i="12"/>
  <c r="Y50" i="12"/>
  <c r="Z50" i="12"/>
  <c r="AA50" i="12"/>
  <c r="AB50" i="12"/>
  <c r="AC50" i="12"/>
  <c r="AE50" i="12"/>
  <c r="AF50" i="12"/>
  <c r="AG50" i="12"/>
  <c r="AH50" i="12"/>
  <c r="AI50" i="12"/>
  <c r="AJ50" i="12"/>
  <c r="F50" i="12"/>
  <c r="G47" i="12"/>
  <c r="H47" i="12"/>
  <c r="I47" i="12"/>
  <c r="J47" i="12"/>
  <c r="K47" i="12"/>
  <c r="L47" i="12"/>
  <c r="M47" i="12"/>
  <c r="R47" i="12"/>
  <c r="S47" i="12"/>
  <c r="U47" i="12"/>
  <c r="V47" i="12"/>
  <c r="W47" i="12"/>
  <c r="X47" i="12"/>
  <c r="Y47" i="12"/>
  <c r="Z47" i="12"/>
  <c r="AA47" i="12"/>
  <c r="AD47" i="12"/>
  <c r="AF47" i="12"/>
  <c r="AG47" i="12"/>
  <c r="AH47" i="12"/>
  <c r="AI47" i="12"/>
  <c r="AJ47" i="12"/>
  <c r="F47" i="12"/>
  <c r="F46" i="12"/>
  <c r="G46" i="12"/>
  <c r="H46" i="12"/>
  <c r="I46" i="12"/>
  <c r="J46" i="12"/>
  <c r="K46" i="12"/>
  <c r="L46" i="12"/>
  <c r="M46" i="12"/>
  <c r="R46" i="12"/>
  <c r="S46" i="12"/>
  <c r="T46" i="12"/>
  <c r="U46" i="12"/>
  <c r="V46" i="12"/>
  <c r="W46" i="12"/>
  <c r="X46" i="12"/>
  <c r="Y46" i="12"/>
  <c r="Z46" i="12"/>
  <c r="AA46" i="12"/>
  <c r="AD46" i="12"/>
  <c r="AF46" i="12"/>
  <c r="AG46" i="12"/>
  <c r="AH46" i="12"/>
  <c r="AI46" i="12"/>
  <c r="AJ46" i="12"/>
  <c r="M84" i="5" l="1"/>
  <c r="F85" i="5" s="1"/>
  <c r="F86" i="5" s="1"/>
  <c r="M79" i="5"/>
  <c r="F80" i="5" s="1"/>
  <c r="F81" i="5" s="1"/>
  <c r="L78" i="1" l="1"/>
  <c r="L82" i="1" l="1"/>
  <c r="L74" i="1"/>
  <c r="L83" i="1" l="1"/>
  <c r="L84" i="1" s="1"/>
  <c r="AI3" i="12"/>
  <c r="AG3" i="12"/>
  <c r="AE3" i="12"/>
  <c r="AD3" i="12"/>
  <c r="AB3" i="12"/>
  <c r="Z3" i="12"/>
  <c r="X3" i="12"/>
  <c r="V3" i="12"/>
  <c r="U3" i="12"/>
  <c r="T3" i="12"/>
  <c r="R3" i="12"/>
  <c r="P3" i="12"/>
  <c r="L3" i="12"/>
  <c r="J3" i="12"/>
  <c r="I3" i="12"/>
  <c r="H3" i="12"/>
  <c r="G3" i="12"/>
  <c r="F3" i="12"/>
  <c r="E3" i="12"/>
  <c r="D75" i="1"/>
  <c r="D76" i="1" s="1"/>
  <c r="J83" i="1"/>
  <c r="J84" i="1" s="1"/>
  <c r="D83" i="1"/>
  <c r="D84" i="1" s="1"/>
  <c r="L51" i="10"/>
  <c r="J52" i="10" s="1"/>
  <c r="L47" i="10"/>
  <c r="J48" i="10" s="1"/>
  <c r="L43" i="10"/>
  <c r="K44" i="10" s="1"/>
  <c r="M41" i="10"/>
  <c r="N41" i="10" s="1"/>
  <c r="K38" i="10"/>
  <c r="J38" i="10"/>
  <c r="I38" i="10"/>
  <c r="H38" i="10"/>
  <c r="G38" i="10"/>
  <c r="F38" i="10"/>
  <c r="D38" i="10"/>
  <c r="K37" i="10"/>
  <c r="K49" i="10" s="1"/>
  <c r="J37" i="10"/>
  <c r="I37" i="10"/>
  <c r="H37" i="10"/>
  <c r="G37" i="10"/>
  <c r="F37" i="10"/>
  <c r="D37" i="10"/>
  <c r="K34" i="10"/>
  <c r="J34" i="10"/>
  <c r="I34" i="10"/>
  <c r="H34" i="10"/>
  <c r="G34" i="10"/>
  <c r="F34" i="10"/>
  <c r="D34" i="10"/>
  <c r="K33" i="10"/>
  <c r="J33" i="10"/>
  <c r="I33" i="10"/>
  <c r="H33" i="10"/>
  <c r="G33" i="10"/>
  <c r="F33" i="10"/>
  <c r="D33" i="10"/>
  <c r="K52" i="10"/>
  <c r="K53" i="10" s="1"/>
  <c r="G48" i="10"/>
  <c r="K48" i="10"/>
  <c r="D48" i="10"/>
  <c r="H48" i="10"/>
  <c r="H85" i="5"/>
  <c r="H86" i="5" s="1"/>
  <c r="G80" i="5"/>
  <c r="G81" i="5" s="1"/>
  <c r="M75" i="5"/>
  <c r="E79" i="1"/>
  <c r="E80" i="1" s="1"/>
  <c r="M68" i="1"/>
  <c r="N61" i="1" s="1"/>
  <c r="O61" i="1" s="1"/>
  <c r="AI3" i="5"/>
  <c r="AG3" i="5"/>
  <c r="AE3" i="5"/>
  <c r="AD3" i="5"/>
  <c r="AB3" i="5"/>
  <c r="Z3" i="5"/>
  <c r="X3" i="5"/>
  <c r="V3" i="5"/>
  <c r="U3" i="5"/>
  <c r="T3" i="5"/>
  <c r="R3" i="5"/>
  <c r="P3" i="5"/>
  <c r="L3" i="5"/>
  <c r="J3" i="5"/>
  <c r="I3" i="5"/>
  <c r="H3" i="5"/>
  <c r="G3" i="5"/>
  <c r="F3" i="5"/>
  <c r="E3" i="5"/>
  <c r="C31" i="4"/>
  <c r="C30" i="4"/>
  <c r="C28" i="4"/>
  <c r="C26" i="4"/>
  <c r="C24" i="4"/>
  <c r="C23" i="4"/>
  <c r="C22" i="4"/>
  <c r="C21" i="4"/>
  <c r="C20" i="4"/>
  <c r="C18" i="4"/>
  <c r="C16" i="4"/>
  <c r="C12" i="4"/>
  <c r="C10" i="4"/>
  <c r="C9" i="4"/>
  <c r="C8" i="4"/>
  <c r="C7" i="4"/>
  <c r="C6" i="4"/>
  <c r="C5" i="4"/>
  <c r="G76" i="5" l="1"/>
  <c r="G77" i="5" s="1"/>
  <c r="F76" i="5"/>
  <c r="F77" i="5" s="1"/>
  <c r="J44" i="10"/>
  <c r="F44" i="10"/>
  <c r="L71" i="1"/>
  <c r="L72" i="1" s="1"/>
  <c r="G71" i="1"/>
  <c r="G72" i="1" s="1"/>
  <c r="D71" i="1"/>
  <c r="D72" i="1" s="1"/>
  <c r="H71" i="1"/>
  <c r="H72" i="1" s="1"/>
  <c r="E71" i="1"/>
  <c r="E72" i="1" s="1"/>
  <c r="J71" i="1"/>
  <c r="J72" i="1" s="1"/>
  <c r="I71" i="1"/>
  <c r="I72" i="1" s="1"/>
  <c r="F71" i="1"/>
  <c r="F72" i="1" s="1"/>
  <c r="D49" i="10"/>
  <c r="G52" i="10"/>
  <c r="G53" i="10" s="1"/>
  <c r="F52" i="10"/>
  <c r="E52" i="10"/>
  <c r="E53" i="10" s="1"/>
  <c r="H52" i="10"/>
  <c r="H53" i="10" s="1"/>
  <c r="G49" i="10"/>
  <c r="J45" i="10"/>
  <c r="N34" i="10"/>
  <c r="O34" i="10" s="1"/>
  <c r="L52" i="10"/>
  <c r="L53" i="10" s="1"/>
  <c r="H49" i="10"/>
  <c r="D52" i="10"/>
  <c r="D53" i="10" s="1"/>
  <c r="N40" i="10"/>
  <c r="O40" i="10" s="1"/>
  <c r="F45" i="10"/>
  <c r="G44" i="10"/>
  <c r="G45" i="10" s="1"/>
  <c r="E44" i="10"/>
  <c r="E45" i="10" s="1"/>
  <c r="I44" i="10"/>
  <c r="I45" i="10" s="1"/>
  <c r="H44" i="10"/>
  <c r="H45" i="10" s="1"/>
  <c r="I52" i="10"/>
  <c r="I53" i="10" s="1"/>
  <c r="L44" i="10"/>
  <c r="K45" i="10"/>
  <c r="E48" i="10"/>
  <c r="E49" i="10" s="1"/>
  <c r="J53" i="10"/>
  <c r="N35" i="10"/>
  <c r="O35" i="10" s="1"/>
  <c r="L45" i="10"/>
  <c r="D44" i="10"/>
  <c r="D45" i="10" s="1"/>
  <c r="F53" i="10"/>
  <c r="O41" i="10"/>
  <c r="N37" i="10"/>
  <c r="O37" i="10" s="1"/>
  <c r="N33" i="10"/>
  <c r="O33" i="10" s="1"/>
  <c r="J49" i="10"/>
  <c r="I48" i="10"/>
  <c r="I49" i="10" s="1"/>
  <c r="N66" i="1"/>
  <c r="O66" i="1" s="1"/>
  <c r="N63" i="1"/>
  <c r="O63" i="1" s="1"/>
  <c r="K83" i="1"/>
  <c r="K84" i="1" s="1"/>
  <c r="N68" i="1"/>
  <c r="O68" i="1" s="1"/>
  <c r="I83" i="1"/>
  <c r="I84" i="1" s="1"/>
  <c r="H83" i="1"/>
  <c r="H84" i="1" s="1"/>
  <c r="N67" i="1"/>
  <c r="O67" i="1" s="1"/>
  <c r="F83" i="1"/>
  <c r="F84" i="1" s="1"/>
  <c r="N64" i="1"/>
  <c r="O64" i="1" s="1"/>
  <c r="J76" i="5"/>
  <c r="J77" i="5" s="1"/>
  <c r="E83" i="1"/>
  <c r="E84" i="1" s="1"/>
  <c r="G83" i="1"/>
  <c r="G84" i="1" s="1"/>
  <c r="J79" i="1"/>
  <c r="J80" i="1" s="1"/>
  <c r="D79" i="1"/>
  <c r="D80" i="1" s="1"/>
  <c r="I75" i="1"/>
  <c r="I76" i="1" s="1"/>
  <c r="M76" i="5"/>
  <c r="M77" i="5" s="1"/>
  <c r="K71" i="1"/>
  <c r="K72" i="1" s="1"/>
  <c r="K79" i="1"/>
  <c r="K80" i="1" s="1"/>
  <c r="F75" i="1"/>
  <c r="F76" i="1" s="1"/>
  <c r="N36" i="10"/>
  <c r="O36" i="10" s="1"/>
  <c r="N39" i="10"/>
  <c r="O39" i="10" s="1"/>
  <c r="L48" i="10"/>
  <c r="L49" i="10" s="1"/>
  <c r="L75" i="1"/>
  <c r="L76" i="1" s="1"/>
  <c r="L79" i="1"/>
  <c r="L80" i="1" s="1"/>
  <c r="J75" i="1"/>
  <c r="J76" i="1" s="1"/>
  <c r="G75" i="1"/>
  <c r="G76" i="1" s="1"/>
  <c r="N38" i="10"/>
  <c r="O38" i="10" s="1"/>
  <c r="F48" i="10"/>
  <c r="F49" i="10" s="1"/>
  <c r="J71" i="5"/>
  <c r="J72" i="5" s="1"/>
  <c r="I85" i="5"/>
  <c r="I86" i="5" s="1"/>
  <c r="L85" i="5"/>
  <c r="L86" i="5" s="1"/>
  <c r="L76" i="5"/>
  <c r="L77" i="5" s="1"/>
  <c r="H76" i="5"/>
  <c r="H77" i="5" s="1"/>
  <c r="I76" i="5"/>
  <c r="I77" i="5" s="1"/>
  <c r="N65" i="1"/>
  <c r="O65" i="1" s="1"/>
  <c r="N60" i="1"/>
  <c r="O60" i="1" s="1"/>
  <c r="N62" i="1"/>
  <c r="O62" i="1" s="1"/>
  <c r="G79" i="1"/>
  <c r="G80" i="1" s="1"/>
  <c r="J85" i="5"/>
  <c r="J86" i="5" s="1"/>
  <c r="E85" i="5"/>
  <c r="E86" i="5" s="1"/>
  <c r="M85" i="5"/>
  <c r="M86" i="5" s="1"/>
  <c r="K85" i="5"/>
  <c r="K86" i="5" s="1"/>
  <c r="G85" i="5"/>
  <c r="G86" i="5" s="1"/>
  <c r="I80" i="5"/>
  <c r="I81" i="5" s="1"/>
  <c r="E80" i="5"/>
  <c r="E81" i="5" s="1"/>
  <c r="K80" i="5"/>
  <c r="K81" i="5" s="1"/>
  <c r="M80" i="5"/>
  <c r="M81" i="5" s="1"/>
  <c r="J80" i="5"/>
  <c r="J81" i="5" s="1"/>
  <c r="L80" i="5"/>
  <c r="L81" i="5" s="1"/>
  <c r="H80" i="5"/>
  <c r="H81" i="5" s="1"/>
  <c r="E76" i="5"/>
  <c r="E77" i="5" s="1"/>
  <c r="H71" i="5"/>
  <c r="H72" i="5" s="1"/>
  <c r="I71" i="5"/>
  <c r="I72" i="5" s="1"/>
  <c r="G72" i="5"/>
  <c r="M71" i="5"/>
  <c r="M72" i="5" s="1"/>
  <c r="E71" i="5"/>
  <c r="E72" i="5" s="1"/>
  <c r="K71" i="5"/>
  <c r="K72" i="5" s="1"/>
  <c r="L71" i="5"/>
  <c r="L72" i="5" s="1"/>
  <c r="H79" i="1"/>
  <c r="H80" i="1" s="1"/>
  <c r="I79" i="1"/>
  <c r="I80" i="1" s="1"/>
  <c r="F79" i="1"/>
  <c r="F80" i="1" s="1"/>
  <c r="E75" i="1"/>
  <c r="E76" i="1" s="1"/>
  <c r="K75" i="1"/>
  <c r="K76" i="1" s="1"/>
  <c r="H75" i="1"/>
  <c r="H76" i="1" s="1"/>
</calcChain>
</file>

<file path=xl/sharedStrings.xml><?xml version="1.0" encoding="utf-8"?>
<sst xmlns="http://schemas.openxmlformats.org/spreadsheetml/2006/main" count="787" uniqueCount="94">
  <si>
    <t>BRANCHES REGROUPEES</t>
  </si>
  <si>
    <t>Ind. extractives</t>
  </si>
  <si>
    <t>Ind. Alimentaires et tabac</t>
  </si>
  <si>
    <t xml:space="preserve">Ind. Textiles et cuir, y compris « l'égrenage du coton » </t>
  </si>
  <si>
    <t xml:space="preserve">Ind. Papier, carton et édition, imprimerie </t>
  </si>
  <si>
    <t xml:space="preserve">Ind. Pétrolières, chimiques, plastiques </t>
  </si>
  <si>
    <t xml:space="preserve">Ind. Métalliques </t>
  </si>
  <si>
    <t xml:space="preserve">Autres ind. de fabrication </t>
  </si>
  <si>
    <t xml:space="preserve">Eléctricité, gaz et eau </t>
  </si>
  <si>
    <t>ENSEMBLE</t>
  </si>
  <si>
    <t>Pondérations</t>
  </si>
  <si>
    <t>T1</t>
  </si>
  <si>
    <t>T2</t>
  </si>
  <si>
    <t>T3</t>
  </si>
  <si>
    <t>T4</t>
  </si>
  <si>
    <t>Var. (%)</t>
  </si>
  <si>
    <t>Trimes.</t>
  </si>
  <si>
    <t>Gliss. annuel</t>
  </si>
  <si>
    <t xml:space="preserve">Source : ISTEEBU, calcul de l'IHPI, base 2007=100 </t>
  </si>
  <si>
    <t>Source : ISTEEBU, calcul de l’IHPI, base 2007=100</t>
  </si>
  <si>
    <t>TYPE D'INDUSTRIES</t>
  </si>
  <si>
    <t>INDUSTRIES EXTRACTIVES</t>
  </si>
  <si>
    <t>INDUSTRIES MANUFACTURIERES</t>
  </si>
  <si>
    <t>ENERGIE</t>
  </si>
  <si>
    <t>Contribution à la variation trimestrielle</t>
  </si>
  <si>
    <t>Contribution à la variation en glissement annuel</t>
  </si>
  <si>
    <t>-</t>
  </si>
  <si>
    <t>SOUS BRANCHES / BRANCHES</t>
  </si>
  <si>
    <t>Extraction de charbon et de lignite; extraction de la tourbe</t>
  </si>
  <si>
    <t>EXTRACTION DE CHARBON ET DE LIGNITE ; EXTRACTION DE TOURBE (10)</t>
  </si>
  <si>
    <t>Transformation et conservation des fruits et légumes</t>
  </si>
  <si>
    <t>Fabrication de corps gras</t>
  </si>
  <si>
    <t>Travail des grains; fabrication des produits amylacés</t>
  </si>
  <si>
    <t>Fabrication de produits alimentaires a base de cereales nca</t>
  </si>
  <si>
    <t>Fabrication de produits alimentaires nca</t>
  </si>
  <si>
    <t>Fabrication de boissons</t>
  </si>
  <si>
    <t>FABRICATION DE PRODUITS ALIMENTAIRES ET DE BOISSONS (15)</t>
  </si>
  <si>
    <t>Fabrication de produits à base de tabac</t>
  </si>
  <si>
    <t>FABRICATION DE PRODUITS A BASE DE TABAC (16)</t>
  </si>
  <si>
    <t>Egrenage du coton</t>
  </si>
  <si>
    <t>FABRICATION DU TEXTIILE (17)</t>
  </si>
  <si>
    <t>Fabrication de papier, de carton et d'article en papier et en carton</t>
  </si>
  <si>
    <t>FABRICATION DE PAPIER, DE CARTON ET D'ARTICLES EN PAPIER OU EN CARTON (21)</t>
  </si>
  <si>
    <t>Imprimerie</t>
  </si>
  <si>
    <t>ÉDITION, IMPRIMERIE ET REPRODUCTION D'ENREGISTREMENTS (22)</t>
  </si>
  <si>
    <t>Fabrication de produits pharmaceutiques</t>
  </si>
  <si>
    <t>Fabrication de savons, de parfums et de produits d'entretien</t>
  </si>
  <si>
    <t>Fabrication de produits agrochimiques, de peintures et autres produits chimiques</t>
  </si>
  <si>
    <t>FABRICATION DE PRODUITS CHIMIQUES (24)</t>
  </si>
  <si>
    <t>Fabrication des produits en matières plastiques</t>
  </si>
  <si>
    <t>FABRICATION DE PRODUITS EN CAOUTCHOUC OU EN MATIÈRES PLASTIQUES (25)</t>
  </si>
  <si>
    <t>Sidérurgie et première transformation de l'acier</t>
  </si>
  <si>
    <t>MÉTALLURGIE ; FONDERIE (27)</t>
  </si>
  <si>
    <t>Fabrication des ouvrages en métaux; travail en métaux</t>
  </si>
  <si>
    <t>FABRICATION D'OUVRAGES EN MÉTAUX ;TRAVAIL DES MÉTAUX (28)</t>
  </si>
  <si>
    <t>Fabrication de matelats et de meubles</t>
  </si>
  <si>
    <t>Activité de fabrication n.c.a</t>
  </si>
  <si>
    <t>FABRICATION DE MEUBLES ; ACTIVITÉS DE FABRICATION N.C.A (36)</t>
  </si>
  <si>
    <t>Production et distribution d'electricite</t>
  </si>
  <si>
    <t>PRODUCTION ET DISTRIBUTION D'ELECTRICITE (40)</t>
  </si>
  <si>
    <t>Captage, traitement et distribution d'eau</t>
  </si>
  <si>
    <t>CAPTAGE, TRAITEMENT ET DISTRIBUTION D'EAU (41)</t>
  </si>
  <si>
    <t>Contribution trimestrielle</t>
  </si>
  <si>
    <t>Contribution  annuelle</t>
  </si>
  <si>
    <t xml:space="preserve">Var. (%) </t>
  </si>
  <si>
    <t xml:space="preserve">Ind.Textiles et cuir,y compris «égrenage du coton » </t>
  </si>
  <si>
    <t xml:space="preserve"> </t>
  </si>
  <si>
    <t>T1 2017/T1 2016</t>
  </si>
  <si>
    <t>0,0</t>
  </si>
  <si>
    <t>-1,4</t>
  </si>
  <si>
    <t>-0,1</t>
  </si>
  <si>
    <t>-9,6</t>
  </si>
  <si>
    <t>15,2</t>
  </si>
  <si>
    <t>-1,0</t>
  </si>
  <si>
    <t>0,1</t>
  </si>
  <si>
    <t>-4,8</t>
  </si>
  <si>
    <t>0,9</t>
  </si>
  <si>
    <t>-3,2</t>
  </si>
  <si>
    <t>T1 2017/T4 2016</t>
  </si>
  <si>
    <t>T2 2017/T1 2017</t>
  </si>
  <si>
    <t>T2 2017/T2 2016</t>
  </si>
  <si>
    <t>Annexe 1 : Indice de la production industrielle par branches d'activités regroupées de T1 2011 à T2 2018 par branches d'activités</t>
  </si>
  <si>
    <t>Annexe 2 : Indice de la production industrielle par types d'industries de T1 2012 à T2 2021</t>
  </si>
  <si>
    <t>T3 2023/T2 2023</t>
  </si>
  <si>
    <t>T3 2023/T3 2022</t>
  </si>
  <si>
    <t>Trimes.(T4 2023/T3 2023)</t>
  </si>
  <si>
    <t>Gliss. Annuel (T4 2023/T4 2022)</t>
  </si>
  <si>
    <t>T4 2023/T4 2023</t>
  </si>
  <si>
    <t>T4 2023/T4 2022</t>
  </si>
  <si>
    <t>T4 2023/T3 2023</t>
  </si>
  <si>
    <t>T1 2024/T4 2023</t>
  </si>
  <si>
    <t>T1 2024/T1 2023</t>
  </si>
  <si>
    <t>Trimes.(T1 2024/T4 2023)</t>
  </si>
  <si>
    <t>Gliss. Annuel (T1 2024/T1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</si>
</sst>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0.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8"/>
      <name val="Arial Black"/>
      <family val="2"/>
    </font>
    <font>
      <b/>
      <sz val="11"/>
      <color theme="1"/>
      <name val="Cambria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 Black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1" fillId="0" borderId="0"/>
    <xf numFmtId="0" fontId="12" fillId="0" borderId="0"/>
    <xf numFmtId="164" fontId="11" fillId="0" borderId="0" applyFont="0" applyFill="0" applyBorder="0" applyAlignment="0" applyProtection="0"/>
  </cellStyleXfs>
  <cellXfs count="21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/>
    </xf>
    <xf numFmtId="0" fontId="0" fillId="0" borderId="6" xfId="0" applyBorder="1"/>
    <xf numFmtId="0" fontId="3" fillId="2" borderId="6" xfId="0" applyFont="1" applyFill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Border="1"/>
    <xf numFmtId="0" fontId="8" fillId="0" borderId="6" xfId="0" applyFont="1" applyBorder="1"/>
    <xf numFmtId="0" fontId="2" fillId="0" borderId="2" xfId="0" applyFont="1" applyBorder="1"/>
    <xf numFmtId="0" fontId="2" fillId="0" borderId="3" xfId="0" applyFont="1" applyBorder="1"/>
    <xf numFmtId="0" fontId="9" fillId="0" borderId="0" xfId="0" applyFont="1"/>
    <xf numFmtId="165" fontId="6" fillId="0" borderId="6" xfId="0" applyNumberFormat="1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165" fontId="1" fillId="0" borderId="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6" xfId="0" applyBorder="1" applyAlignment="1">
      <alignment wrapText="1"/>
    </xf>
    <xf numFmtId="165" fontId="0" fillId="0" borderId="6" xfId="0" applyNumberFormat="1" applyBorder="1"/>
    <xf numFmtId="0" fontId="0" fillId="3" borderId="6" xfId="0" applyFill="1" applyBorder="1" applyAlignment="1">
      <alignment wrapText="1"/>
    </xf>
    <xf numFmtId="165" fontId="0" fillId="3" borderId="6" xfId="0" applyNumberFormat="1" applyFill="1" applyBorder="1"/>
    <xf numFmtId="165" fontId="0" fillId="3" borderId="6" xfId="0" applyNumberFormat="1" applyFill="1" applyBorder="1" applyAlignment="1">
      <alignment wrapText="1"/>
    </xf>
    <xf numFmtId="0" fontId="0" fillId="3" borderId="6" xfId="0" applyFill="1" applyBorder="1"/>
    <xf numFmtId="165" fontId="0" fillId="3" borderId="11" xfId="0" applyNumberFormat="1" applyFill="1" applyBorder="1"/>
    <xf numFmtId="165" fontId="0" fillId="4" borderId="6" xfId="0" applyNumberFormat="1" applyFill="1" applyBorder="1"/>
    <xf numFmtId="165" fontId="0" fillId="4" borderId="11" xfId="0" applyNumberFormat="1" applyFill="1" applyBorder="1"/>
    <xf numFmtId="165" fontId="1" fillId="0" borderId="6" xfId="0" applyNumberFormat="1" applyFont="1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165" fontId="3" fillId="2" borderId="6" xfId="0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165" fontId="0" fillId="3" borderId="6" xfId="0" applyNumberForma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0" fillId="0" borderId="0" xfId="0" applyFont="1" applyBorder="1"/>
    <xf numFmtId="165" fontId="0" fillId="0" borderId="0" xfId="0" applyNumberFormat="1"/>
    <xf numFmtId="0" fontId="2" fillId="0" borderId="6" xfId="0" applyFont="1" applyBorder="1" applyAlignment="1">
      <alignment horizontal="center" wrapText="1"/>
    </xf>
    <xf numFmtId="166" fontId="0" fillId="0" borderId="0" xfId="0" applyNumberFormat="1"/>
    <xf numFmtId="0" fontId="2" fillId="0" borderId="6" xfId="0" applyFont="1" applyBorder="1" applyAlignment="1">
      <alignment horizontal="center" wrapText="1"/>
    </xf>
    <xf numFmtId="165" fontId="0" fillId="3" borderId="0" xfId="0" applyNumberFormat="1" applyFill="1"/>
    <xf numFmtId="2" fontId="0" fillId="0" borderId="0" xfId="0" applyNumberFormat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0" fillId="0" borderId="0" xfId="0"/>
    <xf numFmtId="0" fontId="2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0" fontId="0" fillId="0" borderId="0" xfId="0" applyBorder="1"/>
    <xf numFmtId="0" fontId="0" fillId="3" borderId="10" xfId="0" applyFill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3" borderId="0" xfId="0" applyFill="1"/>
    <xf numFmtId="0" fontId="2" fillId="0" borderId="6" xfId="0" applyFont="1" applyFill="1" applyBorder="1" applyAlignment="1">
      <alignment horizontal="center" wrapText="1"/>
    </xf>
    <xf numFmtId="0" fontId="0" fillId="0" borderId="6" xfId="0" applyFont="1" applyBorder="1"/>
    <xf numFmtId="0" fontId="0" fillId="0" borderId="7" xfId="0" applyFont="1" applyBorder="1" applyAlignment="1"/>
    <xf numFmtId="0" fontId="13" fillId="0" borderId="6" xfId="0" applyFont="1" applyBorder="1" applyAlignment="1">
      <alignment wrapText="1"/>
    </xf>
    <xf numFmtId="165" fontId="14" fillId="5" borderId="6" xfId="0" applyNumberFormat="1" applyFont="1" applyFill="1" applyBorder="1"/>
    <xf numFmtId="0" fontId="15" fillId="0" borderId="6" xfId="0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0" borderId="6" xfId="0" applyFill="1" applyBorder="1"/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65" fontId="0" fillId="0" borderId="0" xfId="0" applyNumberForma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64" fontId="0" fillId="0" borderId="6" xfId="4" applyFont="1" applyBorder="1"/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7" fillId="0" borderId="6" xfId="0" applyFont="1" applyBorder="1" applyAlignment="1">
      <alignment wrapText="1"/>
    </xf>
    <xf numFmtId="0" fontId="17" fillId="0" borderId="6" xfId="0" applyFont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165" fontId="18" fillId="2" borderId="6" xfId="0" applyNumberFormat="1" applyFont="1" applyFill="1" applyBorder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165" fontId="18" fillId="0" borderId="6" xfId="0" applyNumberFormat="1" applyFont="1" applyFill="1" applyBorder="1" applyAlignment="1">
      <alignment horizontal="center"/>
    </xf>
    <xf numFmtId="165" fontId="21" fillId="0" borderId="6" xfId="0" applyNumberFormat="1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19" fillId="0" borderId="6" xfId="0" applyFont="1" applyBorder="1" applyAlignment="1">
      <alignment vertical="center" wrapText="1"/>
    </xf>
    <xf numFmtId="165" fontId="19" fillId="0" borderId="6" xfId="0" applyNumberFormat="1" applyFont="1" applyBorder="1" applyAlignment="1">
      <alignment horizontal="center"/>
    </xf>
    <xf numFmtId="165" fontId="2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7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7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7" fillId="0" borderId="6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7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3" fillId="0" borderId="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</cellXfs>
  <cellStyles count="5">
    <cellStyle name="Milliers" xfId="4" builtinId="3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="106" zoomScaleNormal="106"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D65" sqref="D65"/>
    </sheetView>
  </sheetViews>
  <sheetFormatPr baseColWidth="10" defaultColWidth="11" defaultRowHeight="15" x14ac:dyDescent="0.25"/>
  <cols>
    <col min="1" max="1" width="29" customWidth="1"/>
    <col min="2" max="2" width="21.28515625" customWidth="1"/>
    <col min="3" max="3" width="11.140625" customWidth="1"/>
    <col min="4" max="4" width="13.42578125" customWidth="1"/>
    <col min="5" max="5" width="18.7109375" customWidth="1"/>
    <col min="6" max="6" width="12.28515625" bestFit="1" customWidth="1"/>
    <col min="7" max="7" width="14" customWidth="1"/>
    <col min="8" max="8" width="11.5703125" bestFit="1" customWidth="1"/>
    <col min="9" max="9" width="11" customWidth="1"/>
    <col min="10" max="10" width="10.140625" customWidth="1"/>
    <col min="11" max="11" width="10" customWidth="1"/>
  </cols>
  <sheetData>
    <row r="1" spans="1:11" ht="97.5" customHeight="1" x14ac:dyDescent="0.25">
      <c r="A1" s="166" t="s">
        <v>0</v>
      </c>
      <c r="B1" s="166"/>
      <c r="C1" s="119" t="s">
        <v>1</v>
      </c>
      <c r="D1" s="119" t="s">
        <v>2</v>
      </c>
      <c r="E1" s="119" t="s">
        <v>65</v>
      </c>
      <c r="F1" s="119" t="s">
        <v>4</v>
      </c>
      <c r="G1" s="119" t="s">
        <v>5</v>
      </c>
      <c r="H1" s="119" t="s">
        <v>6</v>
      </c>
      <c r="I1" s="119" t="s">
        <v>7</v>
      </c>
      <c r="J1" s="119" t="s">
        <v>8</v>
      </c>
      <c r="K1" s="119" t="s">
        <v>9</v>
      </c>
    </row>
    <row r="2" spans="1:11" ht="17.25" customHeight="1" x14ac:dyDescent="0.25">
      <c r="A2" s="167" t="s">
        <v>10</v>
      </c>
      <c r="B2" s="167"/>
      <c r="C2" s="120">
        <v>77.400000000000006</v>
      </c>
      <c r="D2" s="120">
        <v>7833.6</v>
      </c>
      <c r="E2" s="120">
        <v>103.9</v>
      </c>
      <c r="F2" s="120">
        <v>165.2</v>
      </c>
      <c r="G2" s="120">
        <v>245.7</v>
      </c>
      <c r="H2" s="120">
        <v>209.8</v>
      </c>
      <c r="I2" s="120">
        <v>149.5</v>
      </c>
      <c r="J2" s="120">
        <v>1215</v>
      </c>
      <c r="K2" s="120">
        <v>10000</v>
      </c>
    </row>
    <row r="3" spans="1:11" ht="15.75" x14ac:dyDescent="0.25">
      <c r="A3" s="167">
        <v>2010</v>
      </c>
      <c r="B3" s="120" t="s">
        <v>11</v>
      </c>
      <c r="C3" s="121">
        <v>0</v>
      </c>
      <c r="D3" s="121">
        <v>106.9</v>
      </c>
      <c r="E3" s="121">
        <v>0</v>
      </c>
      <c r="F3" s="121">
        <v>128.1</v>
      </c>
      <c r="G3" s="121">
        <v>175.9</v>
      </c>
      <c r="H3" s="121">
        <v>165.6</v>
      </c>
      <c r="I3" s="121">
        <v>54.1</v>
      </c>
      <c r="J3" s="121">
        <v>115.7</v>
      </c>
      <c r="K3" s="122">
        <v>108.5</v>
      </c>
    </row>
    <row r="4" spans="1:11" ht="15.75" x14ac:dyDescent="0.25">
      <c r="A4" s="167"/>
      <c r="B4" s="120" t="s">
        <v>12</v>
      </c>
      <c r="C4" s="121">
        <v>251.1</v>
      </c>
      <c r="D4" s="121">
        <v>109.4</v>
      </c>
      <c r="E4" s="121">
        <v>0</v>
      </c>
      <c r="F4" s="121">
        <v>329</v>
      </c>
      <c r="G4" s="121">
        <v>171.5</v>
      </c>
      <c r="H4" s="121">
        <v>192.8</v>
      </c>
      <c r="I4" s="121">
        <v>49.6</v>
      </c>
      <c r="J4" s="121">
        <v>115.7</v>
      </c>
      <c r="K4" s="122">
        <v>116.1</v>
      </c>
    </row>
    <row r="5" spans="1:11" ht="15.75" x14ac:dyDescent="0.25">
      <c r="A5" s="167"/>
      <c r="B5" s="120" t="s">
        <v>13</v>
      </c>
      <c r="C5" s="121">
        <v>483.2</v>
      </c>
      <c r="D5" s="121">
        <v>146.6</v>
      </c>
      <c r="E5" s="121">
        <v>225.8</v>
      </c>
      <c r="F5" s="121">
        <v>184</v>
      </c>
      <c r="G5" s="121">
        <v>265.3</v>
      </c>
      <c r="H5" s="121">
        <v>266</v>
      </c>
      <c r="I5" s="121">
        <v>36.6</v>
      </c>
      <c r="J5" s="121">
        <v>112</v>
      </c>
      <c r="K5" s="122">
        <v>150.19999999999999</v>
      </c>
    </row>
    <row r="6" spans="1:11" ht="15.75" x14ac:dyDescent="0.25">
      <c r="A6" s="167"/>
      <c r="B6" s="120" t="s">
        <v>14</v>
      </c>
      <c r="C6" s="121">
        <v>0</v>
      </c>
      <c r="D6" s="121">
        <v>126.1</v>
      </c>
      <c r="E6" s="121">
        <v>0</v>
      </c>
      <c r="F6" s="121">
        <v>162.69999999999999</v>
      </c>
      <c r="G6" s="121">
        <v>166.4</v>
      </c>
      <c r="H6" s="121">
        <v>173.1</v>
      </c>
      <c r="I6" s="121">
        <v>55.9</v>
      </c>
      <c r="J6" s="121">
        <v>126.3</v>
      </c>
      <c r="K6" s="122">
        <v>125.4</v>
      </c>
    </row>
    <row r="7" spans="1:11" ht="15.75" x14ac:dyDescent="0.25">
      <c r="A7" s="167">
        <v>2011</v>
      </c>
      <c r="B7" s="120" t="s">
        <v>11</v>
      </c>
      <c r="C7" s="121">
        <v>0</v>
      </c>
      <c r="D7" s="121">
        <v>108.4</v>
      </c>
      <c r="E7" s="121">
        <v>0</v>
      </c>
      <c r="F7" s="121">
        <v>124.7</v>
      </c>
      <c r="G7" s="121">
        <v>163.9</v>
      </c>
      <c r="H7" s="121">
        <v>141.9</v>
      </c>
      <c r="I7" s="121">
        <v>40.9</v>
      </c>
      <c r="J7" s="121">
        <v>110.2</v>
      </c>
      <c r="K7" s="122">
        <v>108</v>
      </c>
    </row>
    <row r="8" spans="1:11" ht="15.75" x14ac:dyDescent="0.25">
      <c r="A8" s="167"/>
      <c r="B8" s="120" t="s">
        <v>12</v>
      </c>
      <c r="C8" s="121">
        <v>0</v>
      </c>
      <c r="D8" s="121">
        <v>117.6</v>
      </c>
      <c r="E8" s="121">
        <v>0</v>
      </c>
      <c r="F8" s="121">
        <v>266.60000000000002</v>
      </c>
      <c r="G8" s="121">
        <v>438.3</v>
      </c>
      <c r="H8" s="121">
        <v>157.69999999999999</v>
      </c>
      <c r="I8" s="121">
        <v>39.6</v>
      </c>
      <c r="J8" s="121">
        <v>121.2</v>
      </c>
      <c r="K8" s="122">
        <v>125.9</v>
      </c>
    </row>
    <row r="9" spans="1:11" ht="15.75" x14ac:dyDescent="0.25">
      <c r="A9" s="167"/>
      <c r="B9" s="120" t="s">
        <v>13</v>
      </c>
      <c r="C9" s="121">
        <v>840.8</v>
      </c>
      <c r="D9" s="121">
        <v>155.1</v>
      </c>
      <c r="E9" s="121">
        <v>250.9</v>
      </c>
      <c r="F9" s="121">
        <v>422.3</v>
      </c>
      <c r="G9" s="121">
        <v>321.10000000000002</v>
      </c>
      <c r="H9" s="121">
        <v>189.5</v>
      </c>
      <c r="I9" s="121">
        <v>57.4</v>
      </c>
      <c r="J9" s="121">
        <v>165</v>
      </c>
      <c r="K9" s="122">
        <v>170.3</v>
      </c>
    </row>
    <row r="10" spans="1:11" ht="15.75" x14ac:dyDescent="0.25">
      <c r="A10" s="167"/>
      <c r="B10" s="120" t="s">
        <v>14</v>
      </c>
      <c r="C10" s="121">
        <v>0</v>
      </c>
      <c r="D10" s="121">
        <v>132.9</v>
      </c>
      <c r="E10" s="121">
        <v>0</v>
      </c>
      <c r="F10" s="121">
        <v>211.8</v>
      </c>
      <c r="G10" s="121">
        <v>322.10000000000002</v>
      </c>
      <c r="H10" s="121">
        <v>189</v>
      </c>
      <c r="I10" s="121">
        <v>64.900000000000006</v>
      </c>
      <c r="J10" s="121">
        <v>172.3</v>
      </c>
      <c r="K10" s="122">
        <v>141.4</v>
      </c>
    </row>
    <row r="11" spans="1:11" ht="15.75" x14ac:dyDescent="0.25">
      <c r="A11" s="167">
        <v>2012</v>
      </c>
      <c r="B11" s="120" t="s">
        <v>11</v>
      </c>
      <c r="C11" s="121">
        <v>0</v>
      </c>
      <c r="D11" s="121">
        <v>121.2</v>
      </c>
      <c r="E11" s="121">
        <v>0</v>
      </c>
      <c r="F11" s="121">
        <v>157.69999999999999</v>
      </c>
      <c r="G11" s="121">
        <v>227.1</v>
      </c>
      <c r="H11" s="121">
        <v>138.30000000000001</v>
      </c>
      <c r="I11" s="121">
        <v>38.299999999999997</v>
      </c>
      <c r="J11" s="121">
        <v>189.1</v>
      </c>
      <c r="K11" s="122">
        <v>129.5</v>
      </c>
    </row>
    <row r="12" spans="1:11" ht="15.75" x14ac:dyDescent="0.25">
      <c r="A12" s="167"/>
      <c r="B12" s="120" t="s">
        <v>12</v>
      </c>
      <c r="C12" s="121">
        <v>0</v>
      </c>
      <c r="D12" s="121">
        <v>138.6</v>
      </c>
      <c r="E12" s="121">
        <v>0</v>
      </c>
      <c r="F12" s="121">
        <v>221.2</v>
      </c>
      <c r="G12" s="121">
        <v>322.89999999999998</v>
      </c>
      <c r="H12" s="121">
        <v>169.4</v>
      </c>
      <c r="I12" s="121">
        <v>67.2</v>
      </c>
      <c r="J12" s="121">
        <v>124.9</v>
      </c>
      <c r="K12" s="122">
        <v>139.9</v>
      </c>
    </row>
    <row r="13" spans="1:11" ht="15.75" x14ac:dyDescent="0.25">
      <c r="A13" s="167"/>
      <c r="B13" s="120" t="s">
        <v>13</v>
      </c>
      <c r="C13" s="121">
        <v>1140.9000000000001</v>
      </c>
      <c r="D13" s="121">
        <v>168.5</v>
      </c>
      <c r="E13" s="121">
        <v>225.3</v>
      </c>
      <c r="F13" s="121">
        <v>141.4</v>
      </c>
      <c r="G13" s="121">
        <v>325.60000000000002</v>
      </c>
      <c r="H13" s="121">
        <v>293.2</v>
      </c>
      <c r="I13" s="121">
        <v>75.5</v>
      </c>
      <c r="J13" s="121">
        <v>175.4</v>
      </c>
      <c r="K13" s="122">
        <v>179.6</v>
      </c>
    </row>
    <row r="14" spans="1:11" ht="15.75" x14ac:dyDescent="0.25">
      <c r="A14" s="167"/>
      <c r="B14" s="120" t="s">
        <v>14</v>
      </c>
      <c r="C14" s="121">
        <v>0</v>
      </c>
      <c r="D14" s="121">
        <v>139.6</v>
      </c>
      <c r="E14" s="121">
        <v>0</v>
      </c>
      <c r="F14" s="121">
        <v>206.9</v>
      </c>
      <c r="G14" s="121">
        <v>196.3</v>
      </c>
      <c r="H14" s="121">
        <v>175.4</v>
      </c>
      <c r="I14" s="121">
        <v>51</v>
      </c>
      <c r="J14" s="121">
        <v>170.8</v>
      </c>
      <c r="K14" s="122">
        <v>142.80000000000001</v>
      </c>
    </row>
    <row r="15" spans="1:11" ht="15.75" x14ac:dyDescent="0.25">
      <c r="A15" s="167">
        <v>2013</v>
      </c>
      <c r="B15" s="120" t="s">
        <v>11</v>
      </c>
      <c r="C15" s="121">
        <v>0</v>
      </c>
      <c r="D15" s="121">
        <v>125.5</v>
      </c>
      <c r="E15" s="121">
        <v>0</v>
      </c>
      <c r="F15" s="121">
        <v>42.3</v>
      </c>
      <c r="G15" s="121">
        <v>188.1</v>
      </c>
      <c r="H15" s="121">
        <v>122.6</v>
      </c>
      <c r="I15" s="121">
        <v>65.900000000000006</v>
      </c>
      <c r="J15" s="121">
        <v>173.1</v>
      </c>
      <c r="K15" s="122">
        <v>128.19999999999999</v>
      </c>
    </row>
    <row r="16" spans="1:11" ht="15.75" x14ac:dyDescent="0.25">
      <c r="A16" s="167"/>
      <c r="B16" s="120" t="s">
        <v>12</v>
      </c>
      <c r="C16" s="123">
        <v>0</v>
      </c>
      <c r="D16" s="123">
        <v>135.1</v>
      </c>
      <c r="E16" s="123">
        <v>0</v>
      </c>
      <c r="F16" s="123">
        <v>175</v>
      </c>
      <c r="G16" s="123">
        <v>237.4</v>
      </c>
      <c r="H16" s="123">
        <v>181.1</v>
      </c>
      <c r="I16" s="123">
        <v>49.7</v>
      </c>
      <c r="J16" s="123">
        <v>195.4</v>
      </c>
      <c r="K16" s="120">
        <v>142.80000000000001</v>
      </c>
    </row>
    <row r="17" spans="1:11" ht="15.75" x14ac:dyDescent="0.25">
      <c r="A17" s="167"/>
      <c r="B17" s="120" t="s">
        <v>13</v>
      </c>
      <c r="C17" s="124">
        <v>870.5</v>
      </c>
      <c r="D17" s="124">
        <v>156.6</v>
      </c>
      <c r="E17" s="121">
        <v>297.8</v>
      </c>
      <c r="F17" s="124">
        <v>274.7</v>
      </c>
      <c r="G17" s="124">
        <v>185.2</v>
      </c>
      <c r="H17" s="124">
        <v>278.2</v>
      </c>
      <c r="I17" s="124">
        <v>66.400000000000006</v>
      </c>
      <c r="J17" s="124">
        <v>197.1</v>
      </c>
      <c r="K17" s="125">
        <v>174.5</v>
      </c>
    </row>
    <row r="18" spans="1:11" ht="15.75" x14ac:dyDescent="0.25">
      <c r="A18" s="167"/>
      <c r="B18" s="120" t="s">
        <v>14</v>
      </c>
      <c r="C18" s="121">
        <v>0</v>
      </c>
      <c r="D18" s="121">
        <v>138.1</v>
      </c>
      <c r="E18" s="121">
        <v>0</v>
      </c>
      <c r="F18" s="121">
        <v>297.89999999999998</v>
      </c>
      <c r="G18" s="121">
        <v>345.2</v>
      </c>
      <c r="H18" s="121">
        <v>205.6</v>
      </c>
      <c r="I18" s="121">
        <v>62.3</v>
      </c>
      <c r="J18" s="121">
        <v>207.3</v>
      </c>
      <c r="K18" s="122">
        <v>152.1</v>
      </c>
    </row>
    <row r="19" spans="1:11" ht="15.75" x14ac:dyDescent="0.25">
      <c r="A19" s="167">
        <v>2014</v>
      </c>
      <c r="B19" s="120" t="s">
        <v>11</v>
      </c>
      <c r="C19" s="121">
        <v>0</v>
      </c>
      <c r="D19" s="121">
        <v>115</v>
      </c>
      <c r="E19" s="121">
        <v>0</v>
      </c>
      <c r="F19" s="121">
        <v>275.5</v>
      </c>
      <c r="G19" s="121">
        <v>177.7</v>
      </c>
      <c r="H19" s="121">
        <v>230.6</v>
      </c>
      <c r="I19" s="121">
        <v>70.099999999999994</v>
      </c>
      <c r="J19" s="121">
        <v>202.5</v>
      </c>
      <c r="K19" s="122">
        <v>129.5</v>
      </c>
    </row>
    <row r="20" spans="1:11" ht="15.75" x14ac:dyDescent="0.25">
      <c r="A20" s="167"/>
      <c r="B20" s="120" t="s">
        <v>12</v>
      </c>
      <c r="C20" s="126">
        <v>0</v>
      </c>
      <c r="D20" s="126">
        <v>127.01198247693557</v>
      </c>
      <c r="E20" s="126">
        <v>0</v>
      </c>
      <c r="F20" s="126">
        <v>169.60679546029357</v>
      </c>
      <c r="G20" s="126">
        <v>349.4789386569023</v>
      </c>
      <c r="H20" s="126">
        <v>253.41632164248557</v>
      </c>
      <c r="I20" s="126">
        <v>74.453116209994249</v>
      </c>
      <c r="J20" s="126">
        <v>146.3849271533559</v>
      </c>
      <c r="K20" s="127">
        <v>135.08565980775916</v>
      </c>
    </row>
    <row r="21" spans="1:11" ht="15.75" x14ac:dyDescent="0.25">
      <c r="A21" s="167"/>
      <c r="B21" s="128" t="s">
        <v>13</v>
      </c>
      <c r="C21" s="129">
        <v>422.67810100330701</v>
      </c>
      <c r="D21" s="126">
        <v>158.43208146955598</v>
      </c>
      <c r="E21" s="126">
        <v>319.01770047473542</v>
      </c>
      <c r="F21" s="126">
        <v>362.19539995044374</v>
      </c>
      <c r="G21" s="126">
        <v>286.10475125645542</v>
      </c>
      <c r="H21" s="126">
        <v>381.71354425250189</v>
      </c>
      <c r="I21" s="126">
        <v>132.60214529046453</v>
      </c>
      <c r="J21" s="126">
        <v>124.77560432356688</v>
      </c>
      <c r="K21" s="130">
        <v>168.84744151381372</v>
      </c>
    </row>
    <row r="22" spans="1:11" ht="15.75" x14ac:dyDescent="0.25">
      <c r="A22" s="167"/>
      <c r="B22" s="128" t="s">
        <v>14</v>
      </c>
      <c r="C22" s="126">
        <v>0</v>
      </c>
      <c r="D22" s="126">
        <v>138.14023415998639</v>
      </c>
      <c r="E22" s="126">
        <v>0</v>
      </c>
      <c r="F22" s="126">
        <v>89.165071149472112</v>
      </c>
      <c r="G22" s="126">
        <v>182.45961214247993</v>
      </c>
      <c r="H22" s="126">
        <v>314.28416110718433</v>
      </c>
      <c r="I22" s="126">
        <v>84.676056881040964</v>
      </c>
      <c r="J22" s="126">
        <v>142.5547611959224</v>
      </c>
      <c r="K22" s="130">
        <v>139.35069027075622</v>
      </c>
    </row>
    <row r="23" spans="1:11" ht="15.75" x14ac:dyDescent="0.25">
      <c r="A23" s="167">
        <v>2015</v>
      </c>
      <c r="B23" s="128" t="s">
        <v>11</v>
      </c>
      <c r="C23" s="126">
        <v>0</v>
      </c>
      <c r="D23" s="126">
        <v>120.50627404338708</v>
      </c>
      <c r="E23" s="126">
        <v>0</v>
      </c>
      <c r="F23" s="126">
        <v>163.3967428894816</v>
      </c>
      <c r="G23" s="126">
        <v>225.35641058023924</v>
      </c>
      <c r="H23" s="126">
        <v>214.28516455681108</v>
      </c>
      <c r="I23" s="126">
        <v>59.610331003735482</v>
      </c>
      <c r="J23" s="126">
        <v>142.2853793020823</v>
      </c>
      <c r="K23" s="130">
        <v>125.30547902433435</v>
      </c>
    </row>
    <row r="24" spans="1:11" ht="15.75" x14ac:dyDescent="0.25">
      <c r="A24" s="167"/>
      <c r="B24" s="128" t="s">
        <v>12</v>
      </c>
      <c r="C24" s="126">
        <v>0</v>
      </c>
      <c r="D24" s="126">
        <v>117</v>
      </c>
      <c r="E24" s="126">
        <v>0</v>
      </c>
      <c r="F24" s="126">
        <v>214.63703625443719</v>
      </c>
      <c r="G24" s="126">
        <v>211.69262671174394</v>
      </c>
      <c r="H24" s="126">
        <v>230.12234262761169</v>
      </c>
      <c r="I24" s="126">
        <v>45.717684907414679</v>
      </c>
      <c r="J24" s="126">
        <v>144.68016727579837</v>
      </c>
      <c r="K24" s="130">
        <v>123.45012809878742</v>
      </c>
    </row>
    <row r="25" spans="1:11" ht="15.75" x14ac:dyDescent="0.25">
      <c r="A25" s="167"/>
      <c r="B25" s="128" t="s">
        <v>13</v>
      </c>
      <c r="C25" s="126">
        <v>205.03335014853428</v>
      </c>
      <c r="D25" s="126">
        <v>154.44996553445839</v>
      </c>
      <c r="E25" s="126">
        <v>287.64115323362438</v>
      </c>
      <c r="F25" s="126">
        <v>253.15707324182796</v>
      </c>
      <c r="G25" s="126">
        <v>212.86930449831101</v>
      </c>
      <c r="H25" s="126">
        <v>296.06656276874071</v>
      </c>
      <c r="I25" s="126">
        <v>89.170724245293954</v>
      </c>
      <c r="J25" s="126">
        <v>134.05619753709331</v>
      </c>
      <c r="K25" s="130">
        <v>158.80448946640712</v>
      </c>
    </row>
    <row r="26" spans="1:11" ht="15.75" x14ac:dyDescent="0.25">
      <c r="A26" s="167"/>
      <c r="B26" s="128" t="s">
        <v>14</v>
      </c>
      <c r="C26" s="126">
        <v>0</v>
      </c>
      <c r="D26" s="126">
        <v>127.73603544617249</v>
      </c>
      <c r="E26" s="126">
        <v>0</v>
      </c>
      <c r="F26" s="126">
        <v>266.55920339610032</v>
      </c>
      <c r="G26" s="126">
        <v>187.38003636067</v>
      </c>
      <c r="H26" s="126">
        <v>202.25857297606561</v>
      </c>
      <c r="I26" s="126">
        <v>86.606766622393664</v>
      </c>
      <c r="J26" s="126">
        <v>134.6846635410588</v>
      </c>
      <c r="K26" s="130">
        <v>130.96981487535624</v>
      </c>
    </row>
    <row r="27" spans="1:11" ht="15.75" x14ac:dyDescent="0.25">
      <c r="A27" s="168">
        <v>2016</v>
      </c>
      <c r="B27" s="128" t="s">
        <v>11</v>
      </c>
      <c r="C27" s="126">
        <v>0</v>
      </c>
      <c r="D27" s="126">
        <v>123.60466677223626</v>
      </c>
      <c r="E27" s="126">
        <v>0</v>
      </c>
      <c r="F27" s="126">
        <v>204.47457828496954</v>
      </c>
      <c r="G27" s="126">
        <v>188.85873516082376</v>
      </c>
      <c r="H27" s="126">
        <v>313.22552046050896</v>
      </c>
      <c r="I27" s="126">
        <v>54.86795116912355</v>
      </c>
      <c r="J27" s="126">
        <v>133.15891821789586</v>
      </c>
      <c r="K27" s="130">
        <v>128.41528461372656</v>
      </c>
    </row>
    <row r="28" spans="1:11" ht="15.75" x14ac:dyDescent="0.25">
      <c r="A28" s="168"/>
      <c r="B28" s="128" t="s">
        <v>12</v>
      </c>
      <c r="C28" s="126">
        <v>0</v>
      </c>
      <c r="D28" s="126">
        <v>125.06534202097308</v>
      </c>
      <c r="E28" s="126">
        <v>0</v>
      </c>
      <c r="F28" s="126">
        <v>152.55728510701124</v>
      </c>
      <c r="G28" s="126">
        <v>230.57483380601818</v>
      </c>
      <c r="H28" s="126">
        <v>313.54240389794001</v>
      </c>
      <c r="I28" s="126">
        <v>45.788242848883911</v>
      </c>
      <c r="J28" s="126">
        <v>148.35571311361437</v>
      </c>
      <c r="K28" s="130">
        <v>131.44191167258762</v>
      </c>
    </row>
    <row r="29" spans="1:11" ht="15.75" x14ac:dyDescent="0.25">
      <c r="A29" s="168"/>
      <c r="B29" s="128" t="s">
        <v>13</v>
      </c>
      <c r="C29" s="126">
        <v>101.85639818395831</v>
      </c>
      <c r="D29" s="126">
        <v>154.15463782821161</v>
      </c>
      <c r="E29" s="126">
        <v>269.00577723133085</v>
      </c>
      <c r="F29" s="126">
        <v>173.52857815887566</v>
      </c>
      <c r="G29" s="126">
        <v>126.16241498458828</v>
      </c>
      <c r="H29" s="126">
        <v>334.26614911086898</v>
      </c>
      <c r="I29" s="126">
        <v>88.403562877803083</v>
      </c>
      <c r="J29" s="126">
        <v>142.00729177090224</v>
      </c>
      <c r="K29" s="130">
        <v>155.90105187316684</v>
      </c>
    </row>
    <row r="30" spans="1:11" ht="15.75" x14ac:dyDescent="0.25">
      <c r="A30" s="169"/>
      <c r="B30" s="128" t="s">
        <v>14</v>
      </c>
      <c r="C30" s="126">
        <v>0</v>
      </c>
      <c r="D30" s="126">
        <v>113.1531437653683</v>
      </c>
      <c r="E30" s="126">
        <v>0</v>
      </c>
      <c r="F30" s="126">
        <v>184.02972185751267</v>
      </c>
      <c r="G30" s="126">
        <v>220.87043675869077</v>
      </c>
      <c r="H30" s="126">
        <v>296.05459337612422</v>
      </c>
      <c r="I30" s="126">
        <v>96.529237130474399</v>
      </c>
      <c r="J30" s="126">
        <v>140.7902264187143</v>
      </c>
      <c r="K30" s="130">
        <v>121.86436302521145</v>
      </c>
    </row>
    <row r="31" spans="1:11" ht="15.75" x14ac:dyDescent="0.25">
      <c r="A31" s="175">
        <v>2017</v>
      </c>
      <c r="B31" s="128" t="s">
        <v>11</v>
      </c>
      <c r="C31" s="126">
        <v>0</v>
      </c>
      <c r="D31" s="126">
        <v>117.29413834672333</v>
      </c>
      <c r="E31" s="126">
        <v>0</v>
      </c>
      <c r="F31" s="126">
        <v>13.838259167746266</v>
      </c>
      <c r="G31" s="126">
        <v>95.747323119821786</v>
      </c>
      <c r="H31" s="126">
        <v>201.46842861582167</v>
      </c>
      <c r="I31" s="126">
        <v>59.141739981545406</v>
      </c>
      <c r="J31" s="126">
        <v>138.60305982631613</v>
      </c>
      <c r="K31" s="130">
        <v>116.42178646507425</v>
      </c>
    </row>
    <row r="32" spans="1:11" ht="15.75" x14ac:dyDescent="0.25">
      <c r="A32" s="168"/>
      <c r="B32" s="128" t="s">
        <v>12</v>
      </c>
      <c r="C32" s="126">
        <v>0</v>
      </c>
      <c r="D32" s="126">
        <v>135.70134689177692</v>
      </c>
      <c r="E32" s="126">
        <v>0</v>
      </c>
      <c r="F32" s="126">
        <v>22.348305014789684</v>
      </c>
      <c r="G32" s="126">
        <v>145.27148548113041</v>
      </c>
      <c r="H32" s="126">
        <v>207.87740003461684</v>
      </c>
      <c r="I32" s="126">
        <v>36.464032906623871</v>
      </c>
      <c r="J32" s="126">
        <v>132.75505122136551</v>
      </c>
      <c r="K32" s="130">
        <v>131.27854782021308</v>
      </c>
    </row>
    <row r="33" spans="1:11" ht="15.75" x14ac:dyDescent="0.25">
      <c r="A33" s="168"/>
      <c r="B33" s="128" t="s">
        <v>13</v>
      </c>
      <c r="C33" s="126">
        <v>560.50669805504174</v>
      </c>
      <c r="D33" s="126">
        <v>164.69686234755972</v>
      </c>
      <c r="E33" s="126">
        <v>253.70771367181956</v>
      </c>
      <c r="F33" s="126">
        <v>12.022445118073577</v>
      </c>
      <c r="G33" s="126">
        <v>122.1511915320456</v>
      </c>
      <c r="H33" s="126">
        <v>224.43430097443681</v>
      </c>
      <c r="I33" s="126">
        <v>83.15858730130789</v>
      </c>
      <c r="J33" s="126">
        <v>134.9570328256423</v>
      </c>
      <c r="K33" s="130">
        <v>161.53945735575732</v>
      </c>
    </row>
    <row r="34" spans="1:11" s="63" customFormat="1" ht="15.75" x14ac:dyDescent="0.25">
      <c r="A34" s="169"/>
      <c r="B34" s="128" t="s">
        <v>14</v>
      </c>
      <c r="C34" s="126">
        <v>0</v>
      </c>
      <c r="D34" s="126">
        <v>143.36328889910268</v>
      </c>
      <c r="E34" s="126">
        <v>0</v>
      </c>
      <c r="F34" s="126">
        <v>16.999309872291882</v>
      </c>
      <c r="G34" s="126">
        <v>139.47277399390154</v>
      </c>
      <c r="H34" s="126">
        <v>127.88581134251361</v>
      </c>
      <c r="I34" s="126">
        <v>38.224030339268396</v>
      </c>
      <c r="J34" s="126">
        <v>174.6552851000709</v>
      </c>
      <c r="K34" s="130">
        <v>140.49032076150175</v>
      </c>
    </row>
    <row r="35" spans="1:11" s="63" customFormat="1" ht="15.75" x14ac:dyDescent="0.25">
      <c r="A35" s="167">
        <v>2018</v>
      </c>
      <c r="B35" s="128" t="s">
        <v>11</v>
      </c>
      <c r="C35" s="126">
        <v>0</v>
      </c>
      <c r="D35" s="126">
        <v>129.52403401653072</v>
      </c>
      <c r="E35" s="126">
        <v>0</v>
      </c>
      <c r="F35" s="126">
        <v>3.9470298950059832</v>
      </c>
      <c r="G35" s="126">
        <v>98.06242073464405</v>
      </c>
      <c r="H35" s="126">
        <v>142.24856088062535</v>
      </c>
      <c r="I35" s="126">
        <v>27.721181460702173</v>
      </c>
      <c r="J35" s="126">
        <v>173.98301798452977</v>
      </c>
      <c r="K35" s="130">
        <v>128.48293016518434</v>
      </c>
    </row>
    <row r="36" spans="1:11" s="63" customFormat="1" ht="15.75" x14ac:dyDescent="0.25">
      <c r="A36" s="167"/>
      <c r="B36" s="128" t="s">
        <v>12</v>
      </c>
      <c r="C36" s="126">
        <v>0</v>
      </c>
      <c r="D36" s="126">
        <v>133.37694789399492</v>
      </c>
      <c r="E36" s="126">
        <v>0</v>
      </c>
      <c r="F36" s="126">
        <v>10.239746331392702</v>
      </c>
      <c r="G36" s="126">
        <v>137.20858688510299</v>
      </c>
      <c r="H36" s="126">
        <v>223.40531351014005</v>
      </c>
      <c r="I36" s="126">
        <v>30.857013691362962</v>
      </c>
      <c r="J36" s="126">
        <v>185.1406144403702</v>
      </c>
      <c r="K36" s="130">
        <v>135.67171275347641</v>
      </c>
    </row>
    <row r="37" spans="1:11" ht="15.75" x14ac:dyDescent="0.25">
      <c r="A37" s="167"/>
      <c r="B37" s="131" t="s">
        <v>13</v>
      </c>
      <c r="C37" s="126">
        <v>661.45395437475486</v>
      </c>
      <c r="D37" s="126">
        <v>161.33901472866773</v>
      </c>
      <c r="E37" s="126">
        <v>237.95298713732993</v>
      </c>
      <c r="F37" s="126">
        <v>11.055170282412631</v>
      </c>
      <c r="G37" s="126">
        <v>192.0871303079625</v>
      </c>
      <c r="H37" s="126">
        <v>167.7132757787387</v>
      </c>
      <c r="I37" s="126">
        <v>34.206145760096824</v>
      </c>
      <c r="J37" s="126">
        <v>179.95474975141602</v>
      </c>
      <c r="K37" s="130">
        <v>164.77000979179473</v>
      </c>
    </row>
    <row r="38" spans="1:11" s="63" customFormat="1" ht="15.75" x14ac:dyDescent="0.25">
      <c r="A38" s="167"/>
      <c r="B38" s="131" t="s">
        <v>14</v>
      </c>
      <c r="C38" s="126">
        <v>0</v>
      </c>
      <c r="D38" s="126">
        <v>136.17415727698929</v>
      </c>
      <c r="E38" s="126">
        <v>0</v>
      </c>
      <c r="F38" s="126">
        <v>7.0253885948770503</v>
      </c>
      <c r="G38" s="126">
        <v>208.89752848616556</v>
      </c>
      <c r="H38" s="126">
        <v>77.900029788007927</v>
      </c>
      <c r="I38" s="126">
        <v>34.879991971715519</v>
      </c>
      <c r="J38" s="126">
        <v>181.40161042805499</v>
      </c>
      <c r="K38" s="130">
        <v>136.11407230291695</v>
      </c>
    </row>
    <row r="39" spans="1:11" s="63" customFormat="1" ht="15.75" x14ac:dyDescent="0.25">
      <c r="A39" s="170">
        <v>2019</v>
      </c>
      <c r="B39" s="131" t="s">
        <v>11</v>
      </c>
      <c r="C39" s="126">
        <v>0</v>
      </c>
      <c r="D39" s="126">
        <v>127.52386280409877</v>
      </c>
      <c r="E39" s="126">
        <v>0</v>
      </c>
      <c r="F39" s="126">
        <v>0.19222366479268657</v>
      </c>
      <c r="G39" s="126">
        <v>138.20060738386113</v>
      </c>
      <c r="H39" s="126">
        <v>46.733362319030618</v>
      </c>
      <c r="I39" s="126">
        <v>18.012446019621144</v>
      </c>
      <c r="J39" s="126">
        <v>187.53015049828332</v>
      </c>
      <c r="K39" s="130">
        <v>127.3323129257071</v>
      </c>
    </row>
    <row r="40" spans="1:11" s="63" customFormat="1" ht="15.75" x14ac:dyDescent="0.25">
      <c r="A40" s="171"/>
      <c r="B40" s="131" t="s">
        <v>12</v>
      </c>
      <c r="C40" s="126">
        <v>0</v>
      </c>
      <c r="D40" s="126">
        <v>132.22402063480052</v>
      </c>
      <c r="E40" s="126">
        <v>0</v>
      </c>
      <c r="F40" s="126">
        <v>0.10558794605278932</v>
      </c>
      <c r="G40" s="126">
        <v>167.55364334612241</v>
      </c>
      <c r="H40" s="126">
        <v>70.635154369483615</v>
      </c>
      <c r="I40" s="126">
        <v>15.103889783428208</v>
      </c>
      <c r="J40" s="126">
        <v>201.70763583735172</v>
      </c>
      <c r="K40" s="130">
        <v>133.91368809304007</v>
      </c>
    </row>
    <row r="41" spans="1:11" s="63" customFormat="1" ht="15.75" x14ac:dyDescent="0.25">
      <c r="A41" s="171"/>
      <c r="B41" s="132" t="s">
        <v>13</v>
      </c>
      <c r="C41" s="126">
        <v>665.20318367804498</v>
      </c>
      <c r="D41" s="126">
        <v>172.83401098512425</v>
      </c>
      <c r="E41" s="126">
        <v>91.886611756237315</v>
      </c>
      <c r="F41" s="126">
        <v>0.25697722636209425</v>
      </c>
      <c r="G41" s="126">
        <v>149.4310716118228</v>
      </c>
      <c r="H41" s="126">
        <v>264.79614961682319</v>
      </c>
      <c r="I41" s="126">
        <v>55.924238844272239</v>
      </c>
      <c r="J41" s="126">
        <v>199.60131936730039</v>
      </c>
      <c r="K41" s="130">
        <v>175.81642271870382</v>
      </c>
    </row>
    <row r="42" spans="1:11" s="63" customFormat="1" ht="15.75" x14ac:dyDescent="0.25">
      <c r="A42" s="172"/>
      <c r="B42" s="131" t="s">
        <v>14</v>
      </c>
      <c r="C42" s="126">
        <v>0</v>
      </c>
      <c r="D42" s="126">
        <v>142.98431953394436</v>
      </c>
      <c r="E42" s="126">
        <v>0</v>
      </c>
      <c r="F42" s="126">
        <v>1.044305251155778</v>
      </c>
      <c r="G42" s="126">
        <v>241.27239117398361</v>
      </c>
      <c r="H42" s="126">
        <v>174.37492164749557</v>
      </c>
      <c r="I42" s="126">
        <v>59.204547348430964</v>
      </c>
      <c r="J42" s="126">
        <v>192.27113701879705</v>
      </c>
      <c r="K42" s="130">
        <v>145.85445770284815</v>
      </c>
    </row>
    <row r="43" spans="1:11" s="63" customFormat="1" ht="15.75" x14ac:dyDescent="0.25">
      <c r="A43" s="170">
        <v>2020</v>
      </c>
      <c r="B43" s="131" t="s">
        <v>11</v>
      </c>
      <c r="C43" s="126">
        <v>0</v>
      </c>
      <c r="D43" s="126">
        <v>133.73280673551244</v>
      </c>
      <c r="E43" s="126">
        <v>0</v>
      </c>
      <c r="F43" s="126">
        <v>0.24535421508783969</v>
      </c>
      <c r="G43" s="126">
        <v>206.01225629803608</v>
      </c>
      <c r="H43" s="126">
        <v>147.57002521649528</v>
      </c>
      <c r="I43" s="126">
        <v>23.549678827691181</v>
      </c>
      <c r="J43" s="126">
        <v>199.56898299146846</v>
      </c>
      <c r="K43" s="130">
        <v>137.52192197108297</v>
      </c>
    </row>
    <row r="44" spans="1:11" s="63" customFormat="1" ht="15.75" x14ac:dyDescent="0.25">
      <c r="A44" s="171"/>
      <c r="B44" s="131" t="s">
        <v>12</v>
      </c>
      <c r="C44" s="126">
        <v>0</v>
      </c>
      <c r="D44" s="126">
        <v>134.03037807820613</v>
      </c>
      <c r="E44" s="126">
        <v>0</v>
      </c>
      <c r="F44" s="126">
        <v>0.71186460505346372</v>
      </c>
      <c r="G44" s="126">
        <v>168.53599951116902</v>
      </c>
      <c r="H44" s="126">
        <v>159.63010020330793</v>
      </c>
      <c r="I44" s="126">
        <v>19.329766448728968</v>
      </c>
      <c r="J44" s="126">
        <v>240.78046150536167</v>
      </c>
      <c r="K44" s="130">
        <v>142.04585832040502</v>
      </c>
    </row>
    <row r="45" spans="1:11" s="63" customFormat="1" ht="15.75" x14ac:dyDescent="0.25">
      <c r="A45" s="171"/>
      <c r="B45" s="131" t="s">
        <v>13</v>
      </c>
      <c r="C45" s="126">
        <v>605.88767445770975</v>
      </c>
      <c r="D45" s="126">
        <v>175.93159838235292</v>
      </c>
      <c r="E45" s="126">
        <v>91.886611756237315</v>
      </c>
      <c r="F45" s="126">
        <v>1.6488165984448322</v>
      </c>
      <c r="G45" s="126">
        <v>253.00067242410086</v>
      </c>
      <c r="H45" s="126">
        <v>276.75651968003507</v>
      </c>
      <c r="I45" s="126">
        <v>25.739707325870601</v>
      </c>
      <c r="J45" s="126">
        <v>199.87874322303364</v>
      </c>
      <c r="K45" s="130">
        <v>180.17655120114117</v>
      </c>
    </row>
    <row r="46" spans="1:11" s="63" customFormat="1" ht="15.75" x14ac:dyDescent="0.25">
      <c r="A46" s="172"/>
      <c r="B46" s="131" t="s">
        <v>14</v>
      </c>
      <c r="C46" s="126">
        <v>0</v>
      </c>
      <c r="D46" s="126">
        <v>152.42997381348613</v>
      </c>
      <c r="E46" s="126">
        <v>0</v>
      </c>
      <c r="F46" s="126">
        <v>6.7341293470789552</v>
      </c>
      <c r="G46" s="126">
        <v>210.1380922892194</v>
      </c>
      <c r="H46" s="126">
        <v>231.64927088429255</v>
      </c>
      <c r="I46" s="126">
        <v>25.703221779122892</v>
      </c>
      <c r="J46" s="126">
        <v>197.72276101553459</v>
      </c>
      <c r="K46" s="130">
        <v>153.95028609992337</v>
      </c>
    </row>
    <row r="47" spans="1:11" s="63" customFormat="1" ht="15.75" x14ac:dyDescent="0.25">
      <c r="A47" s="170">
        <v>2021</v>
      </c>
      <c r="B47" s="131" t="s">
        <v>11</v>
      </c>
      <c r="C47" s="126">
        <v>0</v>
      </c>
      <c r="D47" s="126">
        <v>140.15467057683887</v>
      </c>
      <c r="E47" s="126">
        <v>0</v>
      </c>
      <c r="F47" s="126">
        <v>2.02537045748449</v>
      </c>
      <c r="G47" s="126">
        <v>179.9236039617148</v>
      </c>
      <c r="H47" s="126">
        <v>189.95687116307113</v>
      </c>
      <c r="I47" s="126">
        <v>23.549678827691181</v>
      </c>
      <c r="J47" s="126">
        <v>185.04417552234199</v>
      </c>
      <c r="K47" s="130">
        <v>141.06753168454335</v>
      </c>
    </row>
    <row r="48" spans="1:11" s="63" customFormat="1" ht="15.75" x14ac:dyDescent="0.25">
      <c r="A48" s="171"/>
      <c r="B48" s="131" t="s">
        <v>12</v>
      </c>
      <c r="C48" s="126">
        <v>153.24482932571047</v>
      </c>
      <c r="D48" s="126">
        <v>147.88766981765164</v>
      </c>
      <c r="E48" s="126">
        <v>0</v>
      </c>
      <c r="F48" s="126">
        <v>4.2529892947107877</v>
      </c>
      <c r="G48" s="126">
        <v>183.42628651766455</v>
      </c>
      <c r="H48" s="126">
        <v>306.71471218151896</v>
      </c>
      <c r="I48" s="126">
        <v>19.329766448728968</v>
      </c>
      <c r="J48" s="126">
        <v>191.40165322762974</v>
      </c>
      <c r="K48" s="130">
        <v>151.59549140491441</v>
      </c>
    </row>
    <row r="49" spans="1:11" s="63" customFormat="1" ht="15.75" x14ac:dyDescent="0.25">
      <c r="A49" s="171"/>
      <c r="B49" s="131" t="s">
        <v>13</v>
      </c>
      <c r="C49" s="126">
        <v>621.80471946639773</v>
      </c>
      <c r="D49" s="126">
        <v>166.57135322424659</v>
      </c>
      <c r="E49" s="126">
        <v>128.31198699816579</v>
      </c>
      <c r="F49" s="126">
        <v>3.8748821366501041</v>
      </c>
      <c r="G49" s="126">
        <v>220.36513143310117</v>
      </c>
      <c r="H49" s="126">
        <v>352.19137346691122</v>
      </c>
      <c r="I49" s="126">
        <v>30.491463618042811</v>
      </c>
      <c r="J49" s="126">
        <v>206.62380920937559</v>
      </c>
      <c r="K49" s="130">
        <v>175.05916574399632</v>
      </c>
    </row>
    <row r="50" spans="1:11" s="63" customFormat="1" ht="15.75" x14ac:dyDescent="0.25">
      <c r="A50" s="172"/>
      <c r="B50" s="131" t="s">
        <v>14</v>
      </c>
      <c r="C50" s="126">
        <v>0</v>
      </c>
      <c r="D50" s="126">
        <v>152.18216120744523</v>
      </c>
      <c r="E50" s="126">
        <v>0</v>
      </c>
      <c r="F50" s="126">
        <v>7.5483526269381462</v>
      </c>
      <c r="G50" s="126">
        <v>237.63165012346772</v>
      </c>
      <c r="H50" s="126">
        <v>193.01562034243119</v>
      </c>
      <c r="I50" s="126">
        <v>25.126521304535657</v>
      </c>
      <c r="J50" s="126">
        <v>198.27917301417693</v>
      </c>
      <c r="K50" s="130">
        <v>153.69024688677328</v>
      </c>
    </row>
    <row r="51" spans="1:11" s="63" customFormat="1" ht="15.75" x14ac:dyDescent="0.25">
      <c r="A51" s="170">
        <v>2022</v>
      </c>
      <c r="B51" s="131" t="s">
        <v>11</v>
      </c>
      <c r="C51" s="126">
        <v>0</v>
      </c>
      <c r="D51" s="126">
        <v>145.12646508006634</v>
      </c>
      <c r="E51" s="126">
        <v>0</v>
      </c>
      <c r="F51" s="126">
        <v>1.4469050703797239</v>
      </c>
      <c r="G51" s="126">
        <v>214.70993725308449</v>
      </c>
      <c r="H51" s="126">
        <v>209.91848313692608</v>
      </c>
      <c r="I51" s="126">
        <v>20.480271304418029</v>
      </c>
      <c r="J51" s="126">
        <v>207.32177144380793</v>
      </c>
      <c r="K51" s="130">
        <v>148.88623270192386</v>
      </c>
    </row>
    <row r="52" spans="1:11" s="63" customFormat="1" ht="15.75" x14ac:dyDescent="0.25">
      <c r="A52" s="171"/>
      <c r="B52" s="131" t="s">
        <v>12</v>
      </c>
      <c r="C52" s="126">
        <v>380.16759150271849</v>
      </c>
      <c r="D52" s="126">
        <v>160.56858997734886</v>
      </c>
      <c r="E52" s="126">
        <v>0</v>
      </c>
      <c r="F52" s="126">
        <v>3.3803330848172752</v>
      </c>
      <c r="G52" s="126">
        <v>161.4239927643888</v>
      </c>
      <c r="H52" s="126">
        <v>142.40016097489976</v>
      </c>
      <c r="I52" s="126">
        <v>17.10456139345111</v>
      </c>
      <c r="J52" s="126">
        <v>209.65204985744569</v>
      </c>
      <c r="K52" s="130">
        <v>161.46500334052533</v>
      </c>
    </row>
    <row r="53" spans="1:11" s="63" customFormat="1" ht="15.75" x14ac:dyDescent="0.25">
      <c r="A53" s="171"/>
      <c r="B53" s="131" t="s">
        <v>13</v>
      </c>
      <c r="C53" s="126">
        <v>726.54559721988676</v>
      </c>
      <c r="D53" s="126">
        <v>173.26390362149536</v>
      </c>
      <c r="E53" s="126">
        <v>82.341421548315594</v>
      </c>
      <c r="F53" s="126">
        <v>1.0283821236504673</v>
      </c>
      <c r="G53" s="126">
        <v>202.42587753031106</v>
      </c>
      <c r="H53" s="126">
        <v>303.84216400913056</v>
      </c>
      <c r="I53" s="126">
        <v>28.233739898665249</v>
      </c>
      <c r="J53" s="126">
        <v>176.10589554593926</v>
      </c>
      <c r="K53" s="130">
        <v>175.38841159715926</v>
      </c>
    </row>
    <row r="54" spans="1:11" s="63" customFormat="1" ht="15.75" x14ac:dyDescent="0.25">
      <c r="A54" s="172"/>
      <c r="B54" s="131" t="s">
        <v>14</v>
      </c>
      <c r="C54" s="126">
        <v>0</v>
      </c>
      <c r="D54" s="126">
        <v>170.32725988078803</v>
      </c>
      <c r="E54" s="126">
        <v>0</v>
      </c>
      <c r="F54" s="126">
        <v>1.2137029220753546</v>
      </c>
      <c r="G54" s="126">
        <v>140.11442341669039</v>
      </c>
      <c r="H54" s="126">
        <v>160.96513080094817</v>
      </c>
      <c r="I54" s="126">
        <v>22.475172946279351</v>
      </c>
      <c r="J54" s="126">
        <v>168.11797308488715</v>
      </c>
      <c r="K54" s="130">
        <v>161.03184554267938</v>
      </c>
    </row>
    <row r="55" spans="1:11" s="63" customFormat="1" ht="15.75" x14ac:dyDescent="0.25">
      <c r="A55" s="170">
        <v>2023</v>
      </c>
      <c r="B55" s="131" t="s">
        <v>11</v>
      </c>
      <c r="C55" s="126">
        <v>0</v>
      </c>
      <c r="D55" s="126">
        <v>143.72942579613382</v>
      </c>
      <c r="E55" s="126">
        <v>0</v>
      </c>
      <c r="F55" s="126">
        <v>0.48373443254908099</v>
      </c>
      <c r="G55" s="126">
        <v>151.99717261685262</v>
      </c>
      <c r="H55" s="126">
        <v>204.29687938764704</v>
      </c>
      <c r="I55" s="126">
        <v>17.334365375953265</v>
      </c>
      <c r="J55" s="126">
        <v>239.83544785016292</v>
      </c>
      <c r="K55" s="130">
        <v>150.02835379130906</v>
      </c>
    </row>
    <row r="56" spans="1:11" s="63" customFormat="1" ht="15.75" x14ac:dyDescent="0.25">
      <c r="A56" s="171"/>
      <c r="B56" s="131" t="s">
        <v>12</v>
      </c>
      <c r="C56" s="126">
        <v>144.73140519029204</v>
      </c>
      <c r="D56" s="126">
        <v>150.83352502759331</v>
      </c>
      <c r="E56" s="126">
        <v>0</v>
      </c>
      <c r="F56" s="126">
        <v>1.8484903099023888</v>
      </c>
      <c r="G56" s="126">
        <v>157.20564657031588</v>
      </c>
      <c r="H56" s="126">
        <v>191.39280387459968</v>
      </c>
      <c r="I56" s="126">
        <v>15.271450233369432</v>
      </c>
      <c r="J56" s="126">
        <v>254.53701871195128</v>
      </c>
      <c r="K56" s="130">
        <v>158.34832582454899</v>
      </c>
    </row>
    <row r="57" spans="1:11" s="63" customFormat="1" ht="15.75" x14ac:dyDescent="0.25">
      <c r="A57" s="171"/>
      <c r="B57" s="131" t="s">
        <v>13</v>
      </c>
      <c r="C57" s="126">
        <v>691.45171234796248</v>
      </c>
      <c r="D57" s="126">
        <v>178.60758108062183</v>
      </c>
      <c r="E57" s="126">
        <v>220.39883489799033</v>
      </c>
      <c r="F57" s="126">
        <v>0.91283984927847717</v>
      </c>
      <c r="G57" s="126">
        <v>164.06189778209747</v>
      </c>
      <c r="H57" s="126">
        <v>277.4230527385896</v>
      </c>
      <c r="I57" s="126">
        <v>25.579184212568236</v>
      </c>
      <c r="J57" s="126">
        <v>243.92749720507587</v>
      </c>
      <c r="K57" s="130">
        <v>187.44657603848125</v>
      </c>
    </row>
    <row r="58" spans="1:11" s="63" customFormat="1" ht="15.75" x14ac:dyDescent="0.25">
      <c r="A58" s="172"/>
      <c r="B58" s="131" t="s">
        <v>14</v>
      </c>
      <c r="C58" s="126">
        <v>0</v>
      </c>
      <c r="D58" s="126">
        <v>173.9497832452393</v>
      </c>
      <c r="E58" s="126">
        <v>0</v>
      </c>
      <c r="F58" s="126">
        <v>0.2104627576101902</v>
      </c>
      <c r="G58" s="126">
        <v>183.10614622003263</v>
      </c>
      <c r="H58" s="126">
        <v>269.25252736636992</v>
      </c>
      <c r="I58" s="126">
        <v>23.373242784156595</v>
      </c>
      <c r="J58" s="126">
        <v>254.7695445911634</v>
      </c>
      <c r="K58" s="130">
        <v>177.72879429216439</v>
      </c>
    </row>
    <row r="59" spans="1:11" s="63" customFormat="1" ht="15.75" x14ac:dyDescent="0.25">
      <c r="A59" s="156">
        <v>2024</v>
      </c>
      <c r="B59" s="131" t="s">
        <v>11</v>
      </c>
      <c r="C59" s="126">
        <v>0</v>
      </c>
      <c r="D59" s="126">
        <v>141.55587654426515</v>
      </c>
      <c r="E59" s="126">
        <v>0</v>
      </c>
      <c r="F59" s="126">
        <v>2.8612639385779084E-2</v>
      </c>
      <c r="G59" s="126">
        <v>199.28520950132466</v>
      </c>
      <c r="H59" s="126">
        <v>256.88728177587598</v>
      </c>
      <c r="I59" s="126">
        <v>16.982798867150731</v>
      </c>
      <c r="J59" s="126">
        <v>268.37047889540571</v>
      </c>
      <c r="K59" s="130">
        <v>154.04478763615398</v>
      </c>
    </row>
    <row r="60" spans="1:11" ht="15.75" x14ac:dyDescent="0.25">
      <c r="A60" s="176" t="s">
        <v>15</v>
      </c>
      <c r="B60" s="128" t="s">
        <v>16</v>
      </c>
      <c r="C60" s="135">
        <f>(C58/C57-1)*100</f>
        <v>-100</v>
      </c>
      <c r="D60" s="135">
        <f t="shared" ref="D60:K60" si="0">(D58/D57-1)*100</f>
        <v>-2.60783882027944</v>
      </c>
      <c r="E60" s="135">
        <f t="shared" si="0"/>
        <v>-100</v>
      </c>
      <c r="F60" s="135">
        <f t="shared" si="0"/>
        <v>-76.944175062411745</v>
      </c>
      <c r="G60" s="135">
        <f t="shared" si="0"/>
        <v>11.607965466320035</v>
      </c>
      <c r="H60" s="135">
        <f t="shared" si="0"/>
        <v>-2.9451501205700503</v>
      </c>
      <c r="I60" s="135">
        <f t="shared" si="0"/>
        <v>-8.623970999543296</v>
      </c>
      <c r="J60" s="135">
        <f t="shared" si="0"/>
        <v>4.4447827777990723</v>
      </c>
      <c r="K60" s="135">
        <f t="shared" si="0"/>
        <v>-5.184294080848872</v>
      </c>
    </row>
    <row r="61" spans="1:11" ht="15.75" x14ac:dyDescent="0.25">
      <c r="A61" s="177"/>
      <c r="B61" s="128" t="s">
        <v>17</v>
      </c>
      <c r="C61" s="135" t="s">
        <v>26</v>
      </c>
      <c r="D61" s="135">
        <f t="shared" ref="D61:J61" si="1">(D58/D54-1)*100</f>
        <v>2.126801879503426</v>
      </c>
      <c r="E61" s="135" t="s">
        <v>26</v>
      </c>
      <c r="F61" s="135">
        <f t="shared" si="1"/>
        <v>-82.659450366131409</v>
      </c>
      <c r="G61" s="135">
        <f t="shared" si="1"/>
        <v>30.683295662922518</v>
      </c>
      <c r="H61" s="135">
        <f t="shared" si="1"/>
        <v>67.273822613999258</v>
      </c>
      <c r="I61" s="135">
        <f t="shared" si="1"/>
        <v>3.9958305994967525</v>
      </c>
      <c r="J61" s="135">
        <f t="shared" si="1"/>
        <v>51.542122425258839</v>
      </c>
      <c r="K61" s="135">
        <f>(K58/K54-1)*100</f>
        <v>10.368724703623734</v>
      </c>
    </row>
    <row r="62" spans="1:11" ht="15" customHeight="1" x14ac:dyDescent="0.25">
      <c r="A62" s="133" t="s">
        <v>62</v>
      </c>
      <c r="B62" s="120" t="s">
        <v>83</v>
      </c>
      <c r="C62" s="130">
        <v>-2.8540968519015144</v>
      </c>
      <c r="D62" s="130">
        <v>-1.9458435354604253</v>
      </c>
      <c r="E62" s="130">
        <v>-1.2212110668029288</v>
      </c>
      <c r="F62" s="130">
        <v>-6.1879425187481973E-3</v>
      </c>
      <c r="G62" s="130">
        <v>0.24953696243154869</v>
      </c>
      <c r="H62" s="130">
        <v>-9.1415819358522485E-2</v>
      </c>
      <c r="I62" s="130">
        <v>-1.7587376427571518E-2</v>
      </c>
      <c r="J62" s="130">
        <v>0.7025115491892896</v>
      </c>
      <c r="K62" s="130"/>
    </row>
    <row r="63" spans="1:11" ht="15.75" x14ac:dyDescent="0.25">
      <c r="A63" s="133" t="s">
        <v>63</v>
      </c>
      <c r="B63" s="120" t="s">
        <v>84</v>
      </c>
      <c r="C63" s="130">
        <v>0</v>
      </c>
      <c r="D63" s="130">
        <v>1.7628577680141508</v>
      </c>
      <c r="E63" s="130">
        <v>0</v>
      </c>
      <c r="F63" s="130">
        <v>-1.0295789158862111E-2</v>
      </c>
      <c r="G63" s="130">
        <v>0.65619768217862839</v>
      </c>
      <c r="H63" s="130">
        <v>1.4113284071588623</v>
      </c>
      <c r="I63" s="130">
        <v>8.3405749611381239E-3</v>
      </c>
      <c r="J63" s="130">
        <v>6.5402960604698155</v>
      </c>
      <c r="K63" s="130"/>
    </row>
    <row r="64" spans="1:11" ht="15.75" x14ac:dyDescent="0.25">
      <c r="A64" s="173" t="s">
        <v>15</v>
      </c>
      <c r="B64" s="120" t="s">
        <v>16</v>
      </c>
      <c r="C64" s="135" t="s">
        <v>26</v>
      </c>
      <c r="D64" s="135">
        <f t="shared" ref="D64:K64" si="2">(D59/D58-1)*100</f>
        <v>-18.622562268619969</v>
      </c>
      <c r="E64" s="135" t="s">
        <v>26</v>
      </c>
      <c r="F64" s="135">
        <f t="shared" si="2"/>
        <v>-86.404891910247542</v>
      </c>
      <c r="G64" s="135">
        <f t="shared" si="2"/>
        <v>8.8358930681934567</v>
      </c>
      <c r="H64" s="135">
        <f t="shared" si="2"/>
        <v>-4.5924343631763342</v>
      </c>
      <c r="I64" s="135">
        <f t="shared" si="2"/>
        <v>-27.340852854776255</v>
      </c>
      <c r="J64" s="135">
        <f t="shared" si="2"/>
        <v>5.3385244009711341</v>
      </c>
      <c r="K64" s="135">
        <f t="shared" si="2"/>
        <v>-13.325925464321109</v>
      </c>
    </row>
    <row r="65" spans="1:11" ht="15.75" x14ac:dyDescent="0.25">
      <c r="A65" s="174"/>
      <c r="B65" s="128" t="s">
        <v>17</v>
      </c>
      <c r="C65" s="135" t="s">
        <v>26</v>
      </c>
      <c r="D65" s="135">
        <f>(D59/D55-1)*100</f>
        <v>-1.5122507028947907</v>
      </c>
      <c r="E65" s="135" t="s">
        <v>26</v>
      </c>
      <c r="F65" s="135">
        <f t="shared" ref="F65:K65" si="3">(F59/F55-1)*100</f>
        <v>-94.085052156613642</v>
      </c>
      <c r="G65" s="135">
        <f t="shared" si="3"/>
        <v>31.111129286380557</v>
      </c>
      <c r="H65" s="135">
        <f t="shared" si="3"/>
        <v>25.742146696445744</v>
      </c>
      <c r="I65" s="135">
        <f t="shared" si="3"/>
        <v>-2.0281475622420997</v>
      </c>
      <c r="J65" s="135">
        <f t="shared" si="3"/>
        <v>11.897753772857644</v>
      </c>
      <c r="K65" s="135">
        <f t="shared" si="3"/>
        <v>2.6771165205423886</v>
      </c>
    </row>
    <row r="66" spans="1:11" ht="15.75" x14ac:dyDescent="0.25">
      <c r="A66" s="133" t="s">
        <v>62</v>
      </c>
      <c r="B66" s="120" t="s">
        <v>89</v>
      </c>
      <c r="C66" s="130">
        <v>0</v>
      </c>
      <c r="D66" s="130">
        <v>-14.277975960323332</v>
      </c>
      <c r="E66" s="130">
        <v>0</v>
      </c>
      <c r="F66" s="130">
        <v>-1.6903068766503549E-3</v>
      </c>
      <c r="G66" s="130">
        <v>0.22366625068537577</v>
      </c>
      <c r="H66" s="130">
        <v>-0.14596547937204055</v>
      </c>
      <c r="I66" s="130">
        <v>-5.3754416012043588E-2</v>
      </c>
      <c r="J66" s="130">
        <v>0.92979444757757757</v>
      </c>
      <c r="K66" s="134"/>
    </row>
    <row r="67" spans="1:11" ht="15.75" x14ac:dyDescent="0.25">
      <c r="A67" s="133" t="s">
        <v>63</v>
      </c>
      <c r="B67" s="120" t="s">
        <v>88</v>
      </c>
      <c r="C67" s="130">
        <v>0</v>
      </c>
      <c r="D67" s="130">
        <v>-1.1348037553123982</v>
      </c>
      <c r="E67" s="130">
        <v>0</v>
      </c>
      <c r="F67" s="130">
        <v>-5.0110364496737799E-3</v>
      </c>
      <c r="G67" s="130">
        <v>0.77436609321062955</v>
      </c>
      <c r="H67" s="130">
        <v>0.73536315256828322</v>
      </c>
      <c r="I67" s="130">
        <v>-3.5029874052730963E-3</v>
      </c>
      <c r="J67" s="130">
        <v>2.3107050539308212</v>
      </c>
      <c r="K67" s="134"/>
    </row>
  </sheetData>
  <mergeCells count="18">
    <mergeCell ref="A64:A65"/>
    <mergeCell ref="A3:A6"/>
    <mergeCell ref="A7:A10"/>
    <mergeCell ref="A11:A14"/>
    <mergeCell ref="A15:A18"/>
    <mergeCell ref="A19:A22"/>
    <mergeCell ref="A31:A34"/>
    <mergeCell ref="A35:A38"/>
    <mergeCell ref="A39:A42"/>
    <mergeCell ref="A43:A46"/>
    <mergeCell ref="A47:A50"/>
    <mergeCell ref="A51:A54"/>
    <mergeCell ref="A60:A61"/>
    <mergeCell ref="A1:B1"/>
    <mergeCell ref="A2:B2"/>
    <mergeCell ref="A23:A26"/>
    <mergeCell ref="A27:A30"/>
    <mergeCell ref="A55:A58"/>
  </mergeCells>
  <phoneticPr fontId="1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53"/>
  <sheetViews>
    <sheetView workbookViewId="0">
      <pane xSplit="7" ySplit="3" topLeftCell="H46" activePane="bottomRight" state="frozen"/>
      <selection pane="topRight" activeCell="H1" sqref="H1"/>
      <selection pane="bottomLeft" activeCell="A4" sqref="A4"/>
      <selection pane="bottomRight" activeCell="N52" sqref="N52:AJ53"/>
    </sheetView>
  </sheetViews>
  <sheetFormatPr baseColWidth="10" defaultColWidth="11" defaultRowHeight="15" x14ac:dyDescent="0.25"/>
  <cols>
    <col min="1" max="1" width="25.140625" customWidth="1"/>
    <col min="5" max="5" width="12.28515625" bestFit="1" customWidth="1"/>
    <col min="6" max="6" width="13.5703125" bestFit="1" customWidth="1"/>
    <col min="7" max="9" width="14.28515625" bestFit="1" customWidth="1"/>
    <col min="10" max="10" width="13.5703125" bestFit="1" customWidth="1"/>
    <col min="11" max="11" width="12.5703125" bestFit="1" customWidth="1"/>
    <col min="12" max="12" width="14.28515625" bestFit="1" customWidth="1"/>
    <col min="13" max="13" width="12.5703125" bestFit="1" customWidth="1"/>
    <col min="16" max="16" width="12.42578125" bestFit="1" customWidth="1"/>
    <col min="18" max="18" width="11.5703125" bestFit="1" customWidth="1"/>
    <col min="20" max="20" width="13.28515625" bestFit="1" customWidth="1"/>
    <col min="21" max="22" width="11.5703125" bestFit="1" customWidth="1"/>
    <col min="24" max="24" width="11.5703125" bestFit="1" customWidth="1"/>
    <col min="26" max="26" width="11.5703125" bestFit="1" customWidth="1"/>
    <col min="28" max="28" width="12.28515625" bestFit="1" customWidth="1"/>
    <col min="30" max="31" width="11.5703125" bestFit="1" customWidth="1"/>
    <col min="33" max="33" width="11.5703125" bestFit="1" customWidth="1"/>
    <col min="35" max="35" width="11.5703125" bestFit="1" customWidth="1"/>
  </cols>
  <sheetData>
    <row r="1" spans="1:105" ht="135" x14ac:dyDescent="0.25">
      <c r="A1" s="25" t="s">
        <v>27</v>
      </c>
      <c r="B1" s="9"/>
      <c r="C1" s="25" t="s">
        <v>28</v>
      </c>
      <c r="D1" s="27" t="s">
        <v>29</v>
      </c>
      <c r="E1" s="25" t="s">
        <v>30</v>
      </c>
      <c r="F1" s="25" t="s">
        <v>31</v>
      </c>
      <c r="G1" s="25" t="s">
        <v>32</v>
      </c>
      <c r="H1" s="25" t="s">
        <v>33</v>
      </c>
      <c r="I1" s="25" t="s">
        <v>34</v>
      </c>
      <c r="J1" s="25" t="s">
        <v>35</v>
      </c>
      <c r="K1" s="27" t="s">
        <v>36</v>
      </c>
      <c r="L1" s="25" t="s">
        <v>37</v>
      </c>
      <c r="M1" s="27" t="s">
        <v>38</v>
      </c>
      <c r="N1" s="25" t="s">
        <v>39</v>
      </c>
      <c r="O1" s="27" t="s">
        <v>40</v>
      </c>
      <c r="P1" s="25" t="s">
        <v>41</v>
      </c>
      <c r="Q1" s="27" t="s">
        <v>42</v>
      </c>
      <c r="R1" s="9" t="s">
        <v>43</v>
      </c>
      <c r="S1" s="27" t="s">
        <v>44</v>
      </c>
      <c r="T1" s="25" t="s">
        <v>45</v>
      </c>
      <c r="U1" s="25" t="s">
        <v>46</v>
      </c>
      <c r="V1" s="25" t="s">
        <v>47</v>
      </c>
      <c r="W1" s="27" t="s">
        <v>48</v>
      </c>
      <c r="X1" s="25" t="s">
        <v>49</v>
      </c>
      <c r="Y1" s="27" t="s">
        <v>50</v>
      </c>
      <c r="Z1" s="25" t="s">
        <v>51</v>
      </c>
      <c r="AA1" s="30" t="s">
        <v>52</v>
      </c>
      <c r="AB1" s="25" t="s">
        <v>53</v>
      </c>
      <c r="AC1" s="27" t="s">
        <v>54</v>
      </c>
      <c r="AD1" s="25" t="s">
        <v>55</v>
      </c>
      <c r="AE1" s="25" t="s">
        <v>56</v>
      </c>
      <c r="AF1" s="27" t="s">
        <v>57</v>
      </c>
      <c r="AG1" s="25" t="s">
        <v>58</v>
      </c>
      <c r="AH1" s="27" t="s">
        <v>59</v>
      </c>
      <c r="AI1" s="25" t="s">
        <v>60</v>
      </c>
      <c r="AJ1" s="68" t="s">
        <v>61</v>
      </c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</row>
    <row r="2" spans="1:105" x14ac:dyDescent="0.25">
      <c r="A2" s="9" t="s">
        <v>10</v>
      </c>
      <c r="B2" s="9"/>
      <c r="C2" s="26">
        <v>77.351279264643495</v>
      </c>
      <c r="D2" s="28"/>
      <c r="E2" s="26">
        <v>0.58929019989045761</v>
      </c>
      <c r="F2" s="26">
        <v>90.978759513209312</v>
      </c>
      <c r="G2" s="26">
        <v>207.62625304462685</v>
      </c>
      <c r="H2" s="26">
        <v>51.952937126053648</v>
      </c>
      <c r="I2" s="26">
        <v>1886.0541897465596</v>
      </c>
      <c r="J2" s="26">
        <v>5237.2133293113948</v>
      </c>
      <c r="K2" s="27"/>
      <c r="L2" s="26">
        <v>359.20511517767227</v>
      </c>
      <c r="M2" s="27"/>
      <c r="N2" s="26">
        <v>103.86292154420417</v>
      </c>
      <c r="O2" s="28"/>
      <c r="P2" s="26">
        <v>72.092649950887676</v>
      </c>
      <c r="Q2" s="28"/>
      <c r="R2" s="26">
        <v>93.075373900952371</v>
      </c>
      <c r="S2" s="28"/>
      <c r="T2" s="26">
        <v>3.5866820632888317</v>
      </c>
      <c r="U2" s="26">
        <v>15.190591819398463</v>
      </c>
      <c r="V2" s="26">
        <v>106.02365227713585</v>
      </c>
      <c r="W2" s="28"/>
      <c r="X2" s="26">
        <v>120.05</v>
      </c>
      <c r="Y2" s="28"/>
      <c r="Z2" s="26">
        <v>163.4</v>
      </c>
      <c r="AA2" s="28"/>
      <c r="AB2" s="26">
        <v>46.7</v>
      </c>
      <c r="AC2" s="28"/>
      <c r="AD2" s="26">
        <v>81.650000000000006</v>
      </c>
      <c r="AE2" s="26">
        <v>67.88</v>
      </c>
      <c r="AF2" s="28"/>
      <c r="AG2" s="26">
        <v>836.6</v>
      </c>
      <c r="AH2" s="31"/>
      <c r="AI2" s="26">
        <v>379.2</v>
      </c>
      <c r="AJ2" s="28"/>
    </row>
    <row r="3" spans="1:105" x14ac:dyDescent="0.25">
      <c r="A3" s="9"/>
      <c r="B3" s="9"/>
      <c r="C3" s="26">
        <v>77.400000000000006</v>
      </c>
      <c r="D3" s="28"/>
      <c r="E3" s="32">
        <f>(E2*100)/SUM(E2:L2)</f>
        <v>7.5225784421496565E-3</v>
      </c>
      <c r="F3" s="32">
        <f>(F2*100)/SUM(E2:L2)</f>
        <v>1.1613884892957793</v>
      </c>
      <c r="G3" s="32">
        <f>(G2*100)/SUM(E2:L2)</f>
        <v>2.650450958573817</v>
      </c>
      <c r="H3" s="32">
        <f>(H2*100)/SUM(E2:L2)</f>
        <v>0.6632047247747489</v>
      </c>
      <c r="I3" s="32">
        <f>(I2*100)/SUM(E2:L2)</f>
        <v>24.076406821547167</v>
      </c>
      <c r="J3" s="32">
        <f>(J2*100)/SUM(E2:L2)</f>
        <v>66.855596945851559</v>
      </c>
      <c r="K3" s="32"/>
      <c r="L3" s="32">
        <f>(L2*100)/SUM(E2:L2)</f>
        <v>4.5854294815147796</v>
      </c>
      <c r="M3" s="27"/>
      <c r="N3" s="26"/>
      <c r="O3" s="28"/>
      <c r="P3" s="32">
        <f>(P2*100)/SUM(P2:R2)</f>
        <v>43.648067143769083</v>
      </c>
      <c r="Q3" s="32"/>
      <c r="R3" s="32">
        <f>(R2*100)/SUM(P2:R2)</f>
        <v>56.35193285623091</v>
      </c>
      <c r="S3" s="28"/>
      <c r="T3" s="32">
        <f>(T2*100)/SUM(T2:X2)</f>
        <v>1.4648431678578473</v>
      </c>
      <c r="U3" s="32">
        <f>(U2*100)/SUM(T2:X2)</f>
        <v>6.2040164836799558</v>
      </c>
      <c r="V3" s="32">
        <f>(V2*100)/SUM(T2:X2)</f>
        <v>43.301307428149293</v>
      </c>
      <c r="W3" s="32"/>
      <c r="X3" s="32">
        <f>(X2*100)/SUM(T2:X2)</f>
        <v>49.029832920312906</v>
      </c>
      <c r="Y3" s="28"/>
      <c r="Z3" s="32">
        <f>(Z2*100)/SUM(Z2:AB2)</f>
        <v>77.772489290813894</v>
      </c>
      <c r="AA3" s="32"/>
      <c r="AB3" s="32">
        <f>(AB2*100)/SUM(Z2:AB2)</f>
        <v>22.227510709186099</v>
      </c>
      <c r="AC3" s="28"/>
      <c r="AD3" s="32">
        <f>(AD2*100)/SUM(AD2:AE2)</f>
        <v>54.604427205243098</v>
      </c>
      <c r="AE3" s="32">
        <f>(AE2*100)/SUM(AD2:AE2)</f>
        <v>45.395572794756902</v>
      </c>
      <c r="AF3" s="28"/>
      <c r="AG3" s="32">
        <f>(AG2*100)/SUM(AG2:AI2)</f>
        <v>68.810659647968421</v>
      </c>
      <c r="AH3" s="33"/>
      <c r="AI3" s="32">
        <f>(AI2*100)/SUM(AG2:AI2)</f>
        <v>31.189340352031586</v>
      </c>
      <c r="AJ3" s="28"/>
    </row>
    <row r="4" spans="1:105" x14ac:dyDescent="0.25">
      <c r="A4" s="201">
        <v>2010</v>
      </c>
      <c r="B4" s="9" t="s">
        <v>11</v>
      </c>
      <c r="C4" s="26">
        <v>0</v>
      </c>
      <c r="D4" s="28">
        <v>0</v>
      </c>
      <c r="E4" s="26">
        <v>268.75238719949971</v>
      </c>
      <c r="F4" s="26">
        <v>71.098531159196298</v>
      </c>
      <c r="G4" s="26">
        <v>32.221914392575151</v>
      </c>
      <c r="H4" s="26">
        <v>258.68998297553509</v>
      </c>
      <c r="I4" s="26">
        <v>55.401409531697311</v>
      </c>
      <c r="J4" s="26">
        <v>127.01721029535386</v>
      </c>
      <c r="K4" s="29">
        <v>106.55856841648394</v>
      </c>
      <c r="L4" s="26">
        <v>114.5449145496741</v>
      </c>
      <c r="M4" s="29">
        <v>114.5449145496741</v>
      </c>
      <c r="N4" s="26">
        <v>0</v>
      </c>
      <c r="O4" s="29">
        <v>0</v>
      </c>
      <c r="P4" s="26">
        <v>179.47671563808913</v>
      </c>
      <c r="Q4" s="29">
        <v>179.47671563808913</v>
      </c>
      <c r="R4" s="26">
        <v>88.250886337109549</v>
      </c>
      <c r="S4" s="29">
        <v>88.250886337109549</v>
      </c>
      <c r="T4" s="26">
        <v>5121.4587814061651</v>
      </c>
      <c r="U4" s="26">
        <v>8.4365054809052342</v>
      </c>
      <c r="V4" s="26">
        <v>78.877381466341703</v>
      </c>
      <c r="W4" s="29">
        <v>215.22330604346527</v>
      </c>
      <c r="X4" s="26">
        <v>135.38408480773055</v>
      </c>
      <c r="Y4" s="29">
        <v>135.38408480773055</v>
      </c>
      <c r="Z4" s="26">
        <v>35.631716266439653</v>
      </c>
      <c r="AA4" s="29">
        <v>59.4</v>
      </c>
      <c r="AB4" s="26">
        <v>641.20315676574523</v>
      </c>
      <c r="AC4" s="29">
        <v>618.75011613876688</v>
      </c>
      <c r="AD4" s="26">
        <v>35.475578406169667</v>
      </c>
      <c r="AE4" s="26">
        <v>76.620132255694344</v>
      </c>
      <c r="AF4" s="29">
        <v>54.14651918063641</v>
      </c>
      <c r="AG4" s="26">
        <v>123.44499458755402</v>
      </c>
      <c r="AH4" s="29">
        <v>123.44499458755402</v>
      </c>
      <c r="AI4" s="26">
        <v>98.495231730200757</v>
      </c>
      <c r="AJ4" s="29">
        <v>98.495231730200757</v>
      </c>
    </row>
    <row r="5" spans="1:105" x14ac:dyDescent="0.25">
      <c r="A5" s="202"/>
      <c r="B5" s="9" t="s">
        <v>12</v>
      </c>
      <c r="C5" s="26">
        <v>251.1070007286587</v>
      </c>
      <c r="D5" s="28">
        <v>251.1070007286587</v>
      </c>
      <c r="E5" s="26">
        <v>217.61836426949682</v>
      </c>
      <c r="F5" s="26">
        <v>19.824651749362516</v>
      </c>
      <c r="G5" s="26">
        <v>34.47480260423881</v>
      </c>
      <c r="H5" s="26">
        <v>248.62608129238967</v>
      </c>
      <c r="I5" s="26">
        <v>60.256658372039198</v>
      </c>
      <c r="J5" s="26">
        <v>129.84713889016021</v>
      </c>
      <c r="K5" s="29">
        <v>109.13109690991601</v>
      </c>
      <c r="L5" s="26">
        <v>114.87739637970725</v>
      </c>
      <c r="M5" s="29">
        <v>114.87739637970725</v>
      </c>
      <c r="N5" s="26">
        <v>0</v>
      </c>
      <c r="O5" s="29">
        <v>0</v>
      </c>
      <c r="P5" s="26">
        <v>173.43624343357521</v>
      </c>
      <c r="Q5" s="29">
        <v>173.43624343357521</v>
      </c>
      <c r="R5" s="26">
        <v>449.47596656604708</v>
      </c>
      <c r="S5" s="29">
        <v>449.47596656604708</v>
      </c>
      <c r="T5" s="26">
        <v>3724.3734861318685</v>
      </c>
      <c r="U5" s="26">
        <v>8.4486459806694949</v>
      </c>
      <c r="V5" s="26">
        <v>76.55125899779371</v>
      </c>
      <c r="W5" s="29">
        <v>173.097494083583</v>
      </c>
      <c r="X5" s="26">
        <v>169.79679034459608</v>
      </c>
      <c r="Y5" s="29">
        <v>169.79679034459608</v>
      </c>
      <c r="Z5" s="26">
        <v>39.043434438903091</v>
      </c>
      <c r="AA5" s="29">
        <v>48.1</v>
      </c>
      <c r="AB5" s="26">
        <v>755.74372020087503</v>
      </c>
      <c r="AC5" s="29">
        <v>729.27980736107395</v>
      </c>
      <c r="AD5" s="26">
        <v>37.692802056555273</v>
      </c>
      <c r="AE5" s="26">
        <v>64.026451138868481</v>
      </c>
      <c r="AF5" s="29">
        <v>49.642719029519135</v>
      </c>
      <c r="AG5" s="26">
        <v>122.31599883830428</v>
      </c>
      <c r="AH5" s="29">
        <v>122.31599883830428</v>
      </c>
      <c r="AI5" s="26">
        <v>101.16649101611702</v>
      </c>
      <c r="AJ5" s="29">
        <v>101.16649101611702</v>
      </c>
    </row>
    <row r="6" spans="1:105" x14ac:dyDescent="0.25">
      <c r="A6" s="202"/>
      <c r="B6" s="9" t="s">
        <v>13</v>
      </c>
      <c r="C6" s="26">
        <v>483.21282439325154</v>
      </c>
      <c r="D6" s="28">
        <v>483.21282439325154</v>
      </c>
      <c r="E6" s="26">
        <v>267.24639245318008</v>
      </c>
      <c r="F6" s="26">
        <v>76.978530664671197</v>
      </c>
      <c r="G6" s="26">
        <v>6.8291453109849005</v>
      </c>
      <c r="H6" s="26">
        <v>230.14955687626292</v>
      </c>
      <c r="I6" s="26">
        <v>152.29680445477516</v>
      </c>
      <c r="J6" s="26">
        <v>151.21279702563444</v>
      </c>
      <c r="K6" s="29">
        <v>147.1298409251246</v>
      </c>
      <c r="L6" s="26">
        <v>136.28548926295633</v>
      </c>
      <c r="M6" s="29">
        <v>136.28548926295633</v>
      </c>
      <c r="N6" s="26">
        <v>225.76698158970538</v>
      </c>
      <c r="O6" s="29">
        <v>225.76698158970538</v>
      </c>
      <c r="P6" s="26">
        <v>206.06009504679616</v>
      </c>
      <c r="Q6" s="29">
        <v>206.06009504679616</v>
      </c>
      <c r="R6" s="26">
        <v>166.83851080037763</v>
      </c>
      <c r="S6" s="29">
        <v>166.83851080037763</v>
      </c>
      <c r="T6" s="26">
        <v>8218.7326535283501</v>
      </c>
      <c r="U6" s="26">
        <v>10.902618163602074</v>
      </c>
      <c r="V6" s="26">
        <v>81.141268873005572</v>
      </c>
      <c r="W6" s="29">
        <v>306.46000047307444</v>
      </c>
      <c r="X6" s="26">
        <v>222.74763805723609</v>
      </c>
      <c r="Y6" s="29">
        <v>222.74763805723609</v>
      </c>
      <c r="Z6" s="26">
        <v>67.936747491272072</v>
      </c>
      <c r="AA6" s="29">
        <v>80.3</v>
      </c>
      <c r="AB6" s="26">
        <v>991.29368183849624</v>
      </c>
      <c r="AC6" s="29">
        <v>956.58150508650601</v>
      </c>
      <c r="AD6" s="26">
        <v>4.4344473007712084</v>
      </c>
      <c r="AE6" s="26">
        <v>75.356355620867006</v>
      </c>
      <c r="AF6" s="29">
        <v>36.618020239719634</v>
      </c>
      <c r="AG6" s="26">
        <v>118.20430003432283</v>
      </c>
      <c r="AH6" s="29">
        <v>118.20430003432283</v>
      </c>
      <c r="AI6" s="26">
        <v>98.314268822455858</v>
      </c>
      <c r="AJ6" s="29">
        <v>98.314268822455858</v>
      </c>
    </row>
    <row r="7" spans="1:105" x14ac:dyDescent="0.25">
      <c r="A7" s="203"/>
      <c r="B7" s="9" t="s">
        <v>14</v>
      </c>
      <c r="C7" s="26">
        <v>0</v>
      </c>
      <c r="D7" s="28">
        <v>0</v>
      </c>
      <c r="E7" s="26">
        <v>240.98641184687881</v>
      </c>
      <c r="F7" s="26">
        <v>221.9136464951965</v>
      </c>
      <c r="G7" s="26">
        <v>0</v>
      </c>
      <c r="H7" s="26">
        <v>254.12702919060212</v>
      </c>
      <c r="I7" s="26">
        <v>83.874582923006699</v>
      </c>
      <c r="J7" s="26">
        <v>143.08598821980942</v>
      </c>
      <c r="K7" s="29">
        <v>125.90924753397958</v>
      </c>
      <c r="L7" s="26">
        <v>130.26631709507421</v>
      </c>
      <c r="M7" s="29">
        <v>130.26631709507421</v>
      </c>
      <c r="N7" s="26">
        <v>0</v>
      </c>
      <c r="O7" s="29">
        <v>0</v>
      </c>
      <c r="P7" s="26">
        <v>169.02052661488128</v>
      </c>
      <c r="Q7" s="29">
        <v>169.02052661488128</v>
      </c>
      <c r="R7" s="26">
        <v>157.76318393038542</v>
      </c>
      <c r="S7" s="29">
        <v>157.76318393038542</v>
      </c>
      <c r="T7" s="26">
        <v>4836.3423227834792</v>
      </c>
      <c r="U7" s="26">
        <v>12.13942421027817</v>
      </c>
      <c r="V7" s="26">
        <v>59.811690412083955</v>
      </c>
      <c r="W7" s="29">
        <v>191.28288467138512</v>
      </c>
      <c r="X7" s="26">
        <v>140.74295958356049</v>
      </c>
      <c r="Y7" s="29">
        <v>140.74295958356049</v>
      </c>
      <c r="Z7" s="26">
        <v>37.707469471895799</v>
      </c>
      <c r="AA7" s="29">
        <v>50</v>
      </c>
      <c r="AB7" s="26">
        <v>668.60530155668039</v>
      </c>
      <c r="AC7" s="29">
        <v>645.19271875688958</v>
      </c>
      <c r="AD7" s="26">
        <v>33.480077120822628</v>
      </c>
      <c r="AE7" s="26">
        <v>82.880235121234392</v>
      </c>
      <c r="AF7" s="29">
        <v>55.897319209489559</v>
      </c>
      <c r="AG7" s="26">
        <v>136.02048808821846</v>
      </c>
      <c r="AH7" s="29">
        <v>136.02048808821846</v>
      </c>
      <c r="AI7" s="26">
        <v>104.93689432691566</v>
      </c>
      <c r="AJ7" s="29">
        <v>104.93689432691566</v>
      </c>
    </row>
    <row r="8" spans="1:105" x14ac:dyDescent="0.25">
      <c r="A8" s="201">
        <v>2011</v>
      </c>
      <c r="B8" s="9" t="s">
        <v>11</v>
      </c>
      <c r="C8" s="26">
        <v>0</v>
      </c>
      <c r="D8" s="28">
        <v>0</v>
      </c>
      <c r="E8" s="26">
        <v>301.69729240783681</v>
      </c>
      <c r="F8" s="26">
        <v>61.879666669696881</v>
      </c>
      <c r="G8" s="26">
        <v>0</v>
      </c>
      <c r="H8" s="26">
        <v>261.52235267142009</v>
      </c>
      <c r="I8" s="26">
        <v>53.648263974111266</v>
      </c>
      <c r="J8" s="26">
        <v>133.10235198566161</v>
      </c>
      <c r="K8" s="29">
        <v>109.39496245651479</v>
      </c>
      <c r="L8" s="26">
        <v>88.460688819279213</v>
      </c>
      <c r="M8" s="29">
        <v>88.460688819279213</v>
      </c>
      <c r="N8" s="26">
        <v>0</v>
      </c>
      <c r="O8" s="29">
        <v>0</v>
      </c>
      <c r="P8" s="26">
        <v>164.40668822782729</v>
      </c>
      <c r="Q8" s="29">
        <v>164.40668822782729</v>
      </c>
      <c r="R8" s="26">
        <v>93.911923338987378</v>
      </c>
      <c r="S8" s="29">
        <v>93.911923338987378</v>
      </c>
      <c r="T8" s="26">
        <v>1011.4769368135836</v>
      </c>
      <c r="U8" s="26">
        <v>14.477730139085336</v>
      </c>
      <c r="V8" s="26">
        <v>175.43584946728379</v>
      </c>
      <c r="W8" s="29">
        <v>179.8714293820984</v>
      </c>
      <c r="X8" s="26">
        <v>147.47650221529867</v>
      </c>
      <c r="Y8" s="29">
        <v>147.47650221529867</v>
      </c>
      <c r="Z8" s="26">
        <v>0</v>
      </c>
      <c r="AA8" s="29">
        <v>19.7</v>
      </c>
      <c r="AB8" s="26">
        <v>659.81612388363487</v>
      </c>
      <c r="AC8" s="29">
        <v>636.71131212534374</v>
      </c>
      <c r="AD8" s="26">
        <v>15.298843187660669</v>
      </c>
      <c r="AE8" s="26">
        <v>71.800146950771492</v>
      </c>
      <c r="AF8" s="29">
        <v>40.938506218139345</v>
      </c>
      <c r="AG8" s="26">
        <v>124.42027687081415</v>
      </c>
      <c r="AH8" s="29">
        <v>124.42027687081415</v>
      </c>
      <c r="AI8" s="26">
        <v>78.862987430275297</v>
      </c>
      <c r="AJ8" s="29">
        <v>78.862987430275297</v>
      </c>
    </row>
    <row r="9" spans="1:105" x14ac:dyDescent="0.25">
      <c r="A9" s="202"/>
      <c r="B9" s="9" t="s">
        <v>12</v>
      </c>
      <c r="C9" s="26">
        <v>0</v>
      </c>
      <c r="D9" s="28">
        <v>0</v>
      </c>
      <c r="E9" s="26">
        <v>261.00302871208777</v>
      </c>
      <c r="F9" s="26">
        <v>20.267229216432654</v>
      </c>
      <c r="G9" s="26">
        <v>134.79745033964258</v>
      </c>
      <c r="H9" s="26">
        <v>257.67720333011385</v>
      </c>
      <c r="I9" s="26">
        <v>63.505097486170413</v>
      </c>
      <c r="J9" s="26">
        <v>137.45124525839765</v>
      </c>
      <c r="K9" s="29">
        <v>118.13738579367576</v>
      </c>
      <c r="L9" s="26">
        <v>106.68445570792362</v>
      </c>
      <c r="M9" s="29">
        <v>106.68445570792362</v>
      </c>
      <c r="N9" s="26">
        <v>0</v>
      </c>
      <c r="O9" s="29">
        <v>0</v>
      </c>
      <c r="P9" s="26">
        <v>208.86283176460762</v>
      </c>
      <c r="Q9" s="29">
        <v>208.86283176460762</v>
      </c>
      <c r="R9" s="26">
        <v>311.27638121338202</v>
      </c>
      <c r="S9" s="29">
        <v>311.27638121338202</v>
      </c>
      <c r="T9" s="26">
        <v>19402.351733176973</v>
      </c>
      <c r="U9" s="26">
        <v>16.028457979726543</v>
      </c>
      <c r="V9" s="26">
        <v>207.27959955270086</v>
      </c>
      <c r="W9" s="29">
        <v>735.65230420819546</v>
      </c>
      <c r="X9" s="26">
        <v>131.4139550586807</v>
      </c>
      <c r="Y9" s="29">
        <v>131.4139550586807</v>
      </c>
      <c r="Z9" s="26">
        <v>0</v>
      </c>
      <c r="AA9" s="29">
        <v>10.3</v>
      </c>
      <c r="AB9" s="26">
        <v>733.51965665617411</v>
      </c>
      <c r="AC9" s="29">
        <v>707.83396487845062</v>
      </c>
      <c r="AD9" s="26">
        <v>16.255020886889461</v>
      </c>
      <c r="AE9" s="26">
        <v>67.685525349008088</v>
      </c>
      <c r="AF9" s="29">
        <v>39.593611610829406</v>
      </c>
      <c r="AG9" s="26">
        <v>137.03716194214402</v>
      </c>
      <c r="AH9" s="29">
        <v>137.03716194214402</v>
      </c>
      <c r="AI9" s="26">
        <v>86.215386988150016</v>
      </c>
      <c r="AJ9" s="29">
        <v>86.215386988150016</v>
      </c>
    </row>
    <row r="10" spans="1:105" x14ac:dyDescent="0.25">
      <c r="A10" s="202"/>
      <c r="B10" s="9" t="s">
        <v>13</v>
      </c>
      <c r="C10" s="26">
        <v>840.76004708256266</v>
      </c>
      <c r="D10" s="28">
        <v>840.76</v>
      </c>
      <c r="E10" s="26">
        <v>226.2788835140212</v>
      </c>
      <c r="F10" s="26">
        <v>50.272550520183771</v>
      </c>
      <c r="G10" s="26">
        <v>2.8882116636653277</v>
      </c>
      <c r="H10" s="26">
        <v>1472.62888053339</v>
      </c>
      <c r="I10" s="26">
        <v>126.2546594978795</v>
      </c>
      <c r="J10" s="26">
        <v>163.82762568622198</v>
      </c>
      <c r="K10" s="29">
        <v>157.59595030281352</v>
      </c>
      <c r="L10" s="26">
        <v>102.69545443993118</v>
      </c>
      <c r="M10" s="29">
        <v>102.69545443993118</v>
      </c>
      <c r="N10" s="26">
        <v>250.89595751759859</v>
      </c>
      <c r="O10" s="29">
        <v>250.89595751759859</v>
      </c>
      <c r="P10" s="26">
        <v>680.68150151149189</v>
      </c>
      <c r="Q10" s="29">
        <v>680.68150151149189</v>
      </c>
      <c r="R10" s="26">
        <v>222.18789922874646</v>
      </c>
      <c r="S10" s="29">
        <v>222.18789922874646</v>
      </c>
      <c r="T10" s="26">
        <v>10202.533014027007</v>
      </c>
      <c r="U10" s="26">
        <v>13.985701025459688</v>
      </c>
      <c r="V10" s="26">
        <v>204.56192111005413</v>
      </c>
      <c r="W10" s="29">
        <v>468.69920784974789</v>
      </c>
      <c r="X10" s="26">
        <v>168.84028797249658</v>
      </c>
      <c r="Y10" s="29">
        <v>168.84028797249658</v>
      </c>
      <c r="Z10" s="26">
        <v>0</v>
      </c>
      <c r="AA10" s="29">
        <v>12.7</v>
      </c>
      <c r="AB10" s="26">
        <v>881.17784156333971</v>
      </c>
      <c r="AC10" s="29">
        <v>850.32159628842294</v>
      </c>
      <c r="AD10" s="26">
        <v>1.9123553984575836</v>
      </c>
      <c r="AE10" s="26">
        <v>124.12931667891256</v>
      </c>
      <c r="AF10" s="29">
        <v>57.373052676841894</v>
      </c>
      <c r="AG10" s="26">
        <v>202.91524021579377</v>
      </c>
      <c r="AH10" s="29">
        <v>202.91524021579377</v>
      </c>
      <c r="AI10" s="26">
        <v>81.268385471557465</v>
      </c>
      <c r="AJ10" s="29">
        <v>81.268385471557465</v>
      </c>
    </row>
    <row r="11" spans="1:105" x14ac:dyDescent="0.25">
      <c r="A11" s="203"/>
      <c r="B11" s="9" t="s">
        <v>14</v>
      </c>
      <c r="C11" s="26">
        <v>0</v>
      </c>
      <c r="D11" s="28">
        <v>0</v>
      </c>
      <c r="E11" s="26">
        <v>206.20283915534159</v>
      </c>
      <c r="F11" s="26">
        <v>201.71439089432261</v>
      </c>
      <c r="G11" s="26">
        <v>1.7018423604377335</v>
      </c>
      <c r="H11" s="26">
        <v>283.36952823030697</v>
      </c>
      <c r="I11" s="26">
        <v>110.72656652791891</v>
      </c>
      <c r="J11" s="26">
        <v>146.3082222153019</v>
      </c>
      <c r="K11" s="29">
        <v>134.94463093467175</v>
      </c>
      <c r="L11" s="26">
        <v>90.762941864268839</v>
      </c>
      <c r="M11" s="29">
        <v>90.762941864268839</v>
      </c>
      <c r="N11" s="26">
        <v>0</v>
      </c>
      <c r="O11" s="29">
        <v>0</v>
      </c>
      <c r="P11" s="26">
        <v>170.51022104043383</v>
      </c>
      <c r="Q11" s="29">
        <v>170.51022104043383</v>
      </c>
      <c r="R11" s="26">
        <v>247.25000777589872</v>
      </c>
      <c r="S11" s="29">
        <v>247.25000777589872</v>
      </c>
      <c r="T11" s="26">
        <v>3366.7218349866116</v>
      </c>
      <c r="U11" s="26">
        <v>16.305295261669023</v>
      </c>
      <c r="V11" s="26">
        <v>234.54616442771976</v>
      </c>
      <c r="W11" s="29">
        <v>297.99850070854092</v>
      </c>
      <c r="X11" s="26">
        <v>346.98331962273841</v>
      </c>
      <c r="Y11" s="29">
        <v>346.98331962273841</v>
      </c>
      <c r="Z11" s="26">
        <v>50.150180248231983</v>
      </c>
      <c r="AA11" s="29">
        <v>90.5</v>
      </c>
      <c r="AB11" s="26">
        <v>697.86070723981788</v>
      </c>
      <c r="AC11" s="29">
        <v>673.42368654474978</v>
      </c>
      <c r="AD11" s="26">
        <v>26.968202120822625</v>
      </c>
      <c r="AE11" s="26">
        <v>110.58045554739162</v>
      </c>
      <c r="AF11" s="29">
        <v>64.910512479966513</v>
      </c>
      <c r="AG11" s="26">
        <v>203.7296839659588</v>
      </c>
      <c r="AH11" s="29">
        <v>203.7296839659588</v>
      </c>
      <c r="AI11" s="26">
        <v>102.79630876796134</v>
      </c>
      <c r="AJ11" s="29">
        <v>102.79630876796134</v>
      </c>
    </row>
    <row r="12" spans="1:105" x14ac:dyDescent="0.25">
      <c r="A12" s="201">
        <v>2012</v>
      </c>
      <c r="B12" s="9" t="s">
        <v>11</v>
      </c>
      <c r="C12" s="26">
        <v>0</v>
      </c>
      <c r="D12" s="28">
        <v>0</v>
      </c>
      <c r="E12" s="26">
        <v>282.26276799319606</v>
      </c>
      <c r="F12" s="26">
        <v>84.223275121391424</v>
      </c>
      <c r="G12" s="26">
        <v>0.16068707577226762</v>
      </c>
      <c r="H12" s="26">
        <v>1674.6418465708628</v>
      </c>
      <c r="I12" s="26">
        <v>55.243911696813939</v>
      </c>
      <c r="J12" s="26">
        <v>135.97462731209492</v>
      </c>
      <c r="K12" s="29">
        <v>121.90732790489325</v>
      </c>
      <c r="L12" s="26">
        <v>105.49639894886522</v>
      </c>
      <c r="M12" s="29">
        <v>105.49639894886522</v>
      </c>
      <c r="N12" s="26">
        <v>0</v>
      </c>
      <c r="O12" s="29">
        <v>0</v>
      </c>
      <c r="P12" s="26">
        <v>222.73071439619184</v>
      </c>
      <c r="Q12" s="29">
        <v>222.73071439619184</v>
      </c>
      <c r="R12" s="26">
        <v>107.40622280602867</v>
      </c>
      <c r="S12" s="29">
        <v>107.40622280602867</v>
      </c>
      <c r="T12" s="26">
        <v>1329.0684316498764</v>
      </c>
      <c r="U12" s="26">
        <v>16.536428866100895</v>
      </c>
      <c r="V12" s="26">
        <v>164.69454895587054</v>
      </c>
      <c r="W12" s="29">
        <v>180.12415715077645</v>
      </c>
      <c r="X12" s="26">
        <v>275.63070699219219</v>
      </c>
      <c r="Y12" s="29">
        <v>275.63070699219219</v>
      </c>
      <c r="Z12" s="26">
        <v>0</v>
      </c>
      <c r="AA12" s="29">
        <v>20.5</v>
      </c>
      <c r="AB12" s="26">
        <v>643.11668630484826</v>
      </c>
      <c r="AC12" s="29">
        <v>620.59663952540632</v>
      </c>
      <c r="AD12" s="26">
        <v>15.321441882100505</v>
      </c>
      <c r="AE12" s="26">
        <v>65.878030859662019</v>
      </c>
      <c r="AF12" s="29">
        <v>38.263459482080236</v>
      </c>
      <c r="AG12" s="26">
        <v>227.04998635887594</v>
      </c>
      <c r="AH12" s="29">
        <v>227.04998635887594</v>
      </c>
      <c r="AI12" s="26">
        <v>105.43533403593554</v>
      </c>
      <c r="AJ12" s="29">
        <v>105.43533403593554</v>
      </c>
    </row>
    <row r="13" spans="1:105" x14ac:dyDescent="0.25">
      <c r="A13" s="202"/>
      <c r="B13" s="9" t="s">
        <v>12</v>
      </c>
      <c r="C13" s="26">
        <v>0</v>
      </c>
      <c r="D13" s="28">
        <v>0</v>
      </c>
      <c r="E13" s="26">
        <v>194.22459626187324</v>
      </c>
      <c r="F13" s="26">
        <v>22.216456632083407</v>
      </c>
      <c r="G13" s="26">
        <v>0.53979775592187285</v>
      </c>
      <c r="H13" s="26">
        <v>1630.9731419236184</v>
      </c>
      <c r="I13" s="26">
        <v>84.056727361822965</v>
      </c>
      <c r="J13" s="26">
        <v>152.22872456748669</v>
      </c>
      <c r="K13" s="29">
        <v>139.51212013984224</v>
      </c>
      <c r="L13" s="26">
        <v>120.58333013471413</v>
      </c>
      <c r="M13" s="29">
        <v>120.58333013471413</v>
      </c>
      <c r="N13" s="26">
        <v>0</v>
      </c>
      <c r="O13" s="29">
        <v>0</v>
      </c>
      <c r="P13" s="26">
        <v>274.52683358031948</v>
      </c>
      <c r="Q13" s="29">
        <v>274.52683358031948</v>
      </c>
      <c r="R13" s="26">
        <v>179.95409545339155</v>
      </c>
      <c r="S13" s="29">
        <v>179.95409545339155</v>
      </c>
      <c r="T13" s="26">
        <v>7395.2326987634906</v>
      </c>
      <c r="U13" s="26">
        <v>7.0602606407982016</v>
      </c>
      <c r="V13" s="26">
        <v>177.37266482862722</v>
      </c>
      <c r="W13" s="29">
        <v>364.0781935632931</v>
      </c>
      <c r="X13" s="26">
        <v>280.44215397979019</v>
      </c>
      <c r="Y13" s="29">
        <v>280.44215397979019</v>
      </c>
      <c r="Z13" s="26">
        <v>0</v>
      </c>
      <c r="AA13" s="29">
        <v>11.8</v>
      </c>
      <c r="AB13" s="26">
        <v>788.01255822905659</v>
      </c>
      <c r="AC13" s="29">
        <v>760.41868599403551</v>
      </c>
      <c r="AD13" s="26">
        <v>7.0099777574710807</v>
      </c>
      <c r="AE13" s="26">
        <v>139.72079353416606</v>
      </c>
      <c r="AF13" s="29">
        <v>67.232669454648473</v>
      </c>
      <c r="AG13" s="26">
        <v>131.83493359852849</v>
      </c>
      <c r="AH13" s="29">
        <v>131.83493359852849</v>
      </c>
      <c r="AI13" s="26">
        <v>109.68511425854047</v>
      </c>
      <c r="AJ13" s="29">
        <v>109.68511425854047</v>
      </c>
    </row>
    <row r="14" spans="1:105" x14ac:dyDescent="0.25">
      <c r="A14" s="202"/>
      <c r="B14" s="9" t="s">
        <v>13</v>
      </c>
      <c r="C14" s="26">
        <v>1140.89120564991</v>
      </c>
      <c r="D14" s="28">
        <v>1140.89120564991</v>
      </c>
      <c r="E14" s="26">
        <v>347.96898295010294</v>
      </c>
      <c r="F14" s="26">
        <v>128.75059941532325</v>
      </c>
      <c r="G14" s="26">
        <v>9.9722953317634015</v>
      </c>
      <c r="H14" s="26">
        <v>1659.6122104940853</v>
      </c>
      <c r="I14" s="26">
        <v>137.37755694110999</v>
      </c>
      <c r="J14" s="26">
        <v>169.14782687349339</v>
      </c>
      <c r="K14" s="29">
        <v>169.54684072731899</v>
      </c>
      <c r="L14" s="26">
        <v>139.45177754036928</v>
      </c>
      <c r="M14" s="29">
        <v>139.45177754036928</v>
      </c>
      <c r="N14" s="26">
        <v>225.28513047810864</v>
      </c>
      <c r="O14" s="29">
        <v>225.28513047810864</v>
      </c>
      <c r="P14" s="26">
        <v>78.489958745123985</v>
      </c>
      <c r="Q14" s="29">
        <v>78.489958745123985</v>
      </c>
      <c r="R14" s="26">
        <v>190.06514421298613</v>
      </c>
      <c r="S14" s="29">
        <v>190.06514421298613</v>
      </c>
      <c r="T14" s="26">
        <v>5482.0609172697978</v>
      </c>
      <c r="U14" s="26">
        <v>20.76357702734559</v>
      </c>
      <c r="V14" s="26">
        <v>269.91125181115603</v>
      </c>
      <c r="W14" s="29">
        <v>389.37849892750091</v>
      </c>
      <c r="X14" s="26">
        <v>259.80470111947631</v>
      </c>
      <c r="Y14" s="29">
        <v>259.80470111947631</v>
      </c>
      <c r="Z14" s="26">
        <v>0</v>
      </c>
      <c r="AA14" s="29">
        <v>18.399999999999999</v>
      </c>
      <c r="AB14" s="26">
        <v>1363.7036958135411</v>
      </c>
      <c r="AC14" s="29">
        <v>1315.9508203602966</v>
      </c>
      <c r="AD14" s="26">
        <v>0</v>
      </c>
      <c r="AE14" s="26">
        <v>166.48052902277738</v>
      </c>
      <c r="AF14" s="29">
        <v>75.547011856153034</v>
      </c>
      <c r="AG14" s="26">
        <v>205.60797345701286</v>
      </c>
      <c r="AH14" s="29">
        <v>205.60797345701286</v>
      </c>
      <c r="AI14" s="26">
        <v>108.8325321954605</v>
      </c>
      <c r="AJ14" s="29">
        <v>108.8325321954605</v>
      </c>
    </row>
    <row r="15" spans="1:105" x14ac:dyDescent="0.25">
      <c r="A15" s="203"/>
      <c r="B15" s="9" t="s">
        <v>14</v>
      </c>
      <c r="C15" s="26">
        <v>0</v>
      </c>
      <c r="D15" s="28">
        <v>0</v>
      </c>
      <c r="E15" s="26">
        <v>344.77678174862416</v>
      </c>
      <c r="F15" s="26">
        <v>231.93557462087517</v>
      </c>
      <c r="G15" s="26">
        <v>26.533813547582767</v>
      </c>
      <c r="H15" s="26">
        <v>1620.6006671697282</v>
      </c>
      <c r="I15" s="26">
        <v>122.411966899856</v>
      </c>
      <c r="J15" s="26">
        <v>136.08049859350152</v>
      </c>
      <c r="K15" s="29">
        <v>141.09848421812001</v>
      </c>
      <c r="L15" s="26">
        <v>109.29154221663559</v>
      </c>
      <c r="M15" s="29">
        <v>109.29154221663559</v>
      </c>
      <c r="N15" s="26">
        <v>0</v>
      </c>
      <c r="O15" s="29">
        <v>0</v>
      </c>
      <c r="P15" s="26">
        <v>51.118945202894942</v>
      </c>
      <c r="Q15" s="29">
        <v>51.118945202894942</v>
      </c>
      <c r="R15" s="26">
        <v>327.56331925327117</v>
      </c>
      <c r="S15" s="29">
        <v>327.56331925327117</v>
      </c>
      <c r="T15" s="26">
        <v>3081.3663929350091</v>
      </c>
      <c r="U15" s="26">
        <v>19.853496287128714</v>
      </c>
      <c r="V15" s="26">
        <v>218.82881794455594</v>
      </c>
      <c r="W15" s="29">
        <v>276.87693910192331</v>
      </c>
      <c r="X15" s="26">
        <v>113.07900974423647</v>
      </c>
      <c r="Y15" s="29">
        <v>113.07900974423647</v>
      </c>
      <c r="Z15" s="26">
        <v>0</v>
      </c>
      <c r="AA15" s="29">
        <v>3.4</v>
      </c>
      <c r="AB15" s="26">
        <v>815.8868074207154</v>
      </c>
      <c r="AC15" s="29">
        <v>787.31686131122422</v>
      </c>
      <c r="AD15" s="26">
        <v>0</v>
      </c>
      <c r="AE15" s="26">
        <v>112.49081557678178</v>
      </c>
      <c r="AF15" s="29">
        <v>51.047080568351269</v>
      </c>
      <c r="AG15" s="26">
        <v>204.2068592852051</v>
      </c>
      <c r="AH15" s="29">
        <v>204.2068592852051</v>
      </c>
      <c r="AI15" s="26">
        <v>97.106701282677435</v>
      </c>
      <c r="AJ15" s="29">
        <v>97.106701282677435</v>
      </c>
    </row>
    <row r="16" spans="1:105" x14ac:dyDescent="0.25">
      <c r="A16" s="201">
        <v>2013</v>
      </c>
      <c r="B16" s="9" t="s">
        <v>11</v>
      </c>
      <c r="C16" s="26">
        <v>0</v>
      </c>
      <c r="D16" s="28">
        <v>0</v>
      </c>
      <c r="E16" s="26">
        <v>296.39519999999999</v>
      </c>
      <c r="F16" s="26">
        <v>82.696808308141954</v>
      </c>
      <c r="G16" s="26">
        <v>0</v>
      </c>
      <c r="H16" s="26">
        <v>1594.0078010689365</v>
      </c>
      <c r="I16" s="26">
        <v>64.694458776626433</v>
      </c>
      <c r="J16" s="26">
        <v>141.58695713483735</v>
      </c>
      <c r="K16" s="29">
        <v>127.64545755134331</v>
      </c>
      <c r="L16" s="26">
        <v>81.377376785479072</v>
      </c>
      <c r="M16" s="29">
        <v>81.377376785479072</v>
      </c>
      <c r="N16" s="26">
        <v>0</v>
      </c>
      <c r="O16" s="29">
        <v>0</v>
      </c>
      <c r="P16" s="26">
        <v>39.898554927667497</v>
      </c>
      <c r="Q16" s="29">
        <v>39.898554927667497</v>
      </c>
      <c r="R16" s="26">
        <v>44.092638675977192</v>
      </c>
      <c r="S16" s="29">
        <v>44.092638675977192</v>
      </c>
      <c r="T16" s="26">
        <v>2629.5749597074946</v>
      </c>
      <c r="U16" s="26">
        <v>25.883287659123056</v>
      </c>
      <c r="V16" s="26">
        <v>128.98811937468</v>
      </c>
      <c r="W16" s="29">
        <v>188.30327658143875</v>
      </c>
      <c r="X16" s="26">
        <v>187.79460038592765</v>
      </c>
      <c r="Y16" s="29">
        <v>187.79460038592765</v>
      </c>
      <c r="Z16" s="26">
        <v>0</v>
      </c>
      <c r="AA16" s="29">
        <v>13.9</v>
      </c>
      <c r="AB16" s="26">
        <v>570.29207129961367</v>
      </c>
      <c r="AC16" s="29">
        <v>550.32212743545404</v>
      </c>
      <c r="AD16" s="26">
        <v>0</v>
      </c>
      <c r="AE16" s="26">
        <v>145.31961792799413</v>
      </c>
      <c r="AF16" s="29">
        <v>65.944425831538297</v>
      </c>
      <c r="AG16" s="26">
        <v>206.9944432221215</v>
      </c>
      <c r="AH16" s="29">
        <v>206.9944432221215</v>
      </c>
      <c r="AI16" s="26">
        <v>98.364989846541405</v>
      </c>
      <c r="AJ16" s="29">
        <v>98.364989846541405</v>
      </c>
    </row>
    <row r="17" spans="1:36" x14ac:dyDescent="0.25">
      <c r="A17" s="202"/>
      <c r="B17" s="9" t="s">
        <v>12</v>
      </c>
      <c r="C17" s="26">
        <v>0</v>
      </c>
      <c r="D17" s="28">
        <v>0</v>
      </c>
      <c r="E17" s="26">
        <v>228.7014706732906</v>
      </c>
      <c r="F17" s="26">
        <v>27</v>
      </c>
      <c r="G17" s="26">
        <v>0.23039202105554787</v>
      </c>
      <c r="H17" s="26">
        <v>1584.7</v>
      </c>
      <c r="I17" s="26">
        <v>90.4</v>
      </c>
      <c r="J17" s="26">
        <v>145.94315996503673</v>
      </c>
      <c r="K17" s="29">
        <v>136.4</v>
      </c>
      <c r="L17" s="26">
        <v>107.93005799440313</v>
      </c>
      <c r="M17" s="29">
        <v>107.93005799440313</v>
      </c>
      <c r="N17" s="26">
        <v>0</v>
      </c>
      <c r="O17" s="29">
        <v>0</v>
      </c>
      <c r="P17" s="26">
        <v>219.9</v>
      </c>
      <c r="Q17" s="29">
        <v>219.9</v>
      </c>
      <c r="R17" s="26">
        <v>140.23772755090158</v>
      </c>
      <c r="S17" s="29">
        <v>140.23772755090158</v>
      </c>
      <c r="T17" s="26">
        <v>6402.9</v>
      </c>
      <c r="U17" s="26">
        <v>28</v>
      </c>
      <c r="V17" s="26">
        <v>136.69999999999999</v>
      </c>
      <c r="W17" s="29">
        <v>303.60000000000002</v>
      </c>
      <c r="X17" s="26">
        <v>169</v>
      </c>
      <c r="Y17" s="29">
        <v>169.9</v>
      </c>
      <c r="Z17" s="26">
        <v>17</v>
      </c>
      <c r="AA17" s="29">
        <v>17</v>
      </c>
      <c r="AB17" s="26">
        <v>780.4789773664462</v>
      </c>
      <c r="AC17" s="29">
        <v>753.14890888128195</v>
      </c>
      <c r="AD17" s="26">
        <v>0</v>
      </c>
      <c r="AE17" s="26">
        <v>109.49301983835416</v>
      </c>
      <c r="AF17" s="29">
        <v>49.686714214864175</v>
      </c>
      <c r="AG17" s="26">
        <v>235.57785385515768</v>
      </c>
      <c r="AH17" s="29">
        <v>235.57785385515768</v>
      </c>
      <c r="AI17" s="26">
        <v>106.89491298871553</v>
      </c>
      <c r="AJ17" s="29">
        <v>106.89491298871553</v>
      </c>
    </row>
    <row r="18" spans="1:36" x14ac:dyDescent="0.25">
      <c r="A18" s="202"/>
      <c r="B18" s="9" t="s">
        <v>13</v>
      </c>
      <c r="C18" s="26">
        <v>870.46690207948006</v>
      </c>
      <c r="D18" s="28">
        <v>870.46690207948006</v>
      </c>
      <c r="E18" s="26">
        <v>267.68467386977733</v>
      </c>
      <c r="F18" s="26">
        <v>80.878348128184129</v>
      </c>
      <c r="G18" s="26">
        <v>6.025211248095304</v>
      </c>
      <c r="H18" s="26">
        <v>1584.324476987839</v>
      </c>
      <c r="I18" s="26">
        <v>124.36507200003915</v>
      </c>
      <c r="J18" s="26">
        <v>164.81758113877936</v>
      </c>
      <c r="K18" s="29">
        <v>159.05209892735692</v>
      </c>
      <c r="L18" s="26">
        <v>165.43075002521783</v>
      </c>
      <c r="M18" s="29">
        <v>165.43075002521783</v>
      </c>
      <c r="N18" s="26">
        <v>297.83786358208187</v>
      </c>
      <c r="O18" s="29">
        <v>297.83786358208187</v>
      </c>
      <c r="P18" s="26">
        <v>238.00110203293627</v>
      </c>
      <c r="Q18" s="29">
        <v>238.0011020329363</v>
      </c>
      <c r="R18" s="26">
        <v>303.19494071399299</v>
      </c>
      <c r="S18" s="29">
        <v>303.19494071399299</v>
      </c>
      <c r="T18" s="26">
        <v>5482.7268751270931</v>
      </c>
      <c r="U18" s="26">
        <v>36.526859382366808</v>
      </c>
      <c r="V18" s="26">
        <v>151.87776375983901</v>
      </c>
      <c r="W18" s="29">
        <v>291.04189434651312</v>
      </c>
      <c r="X18" s="26">
        <v>75.885020811542631</v>
      </c>
      <c r="Y18" s="29">
        <v>75.885020811542631</v>
      </c>
      <c r="Z18" s="26">
        <v>26.856715230883129</v>
      </c>
      <c r="AA18" s="29">
        <v>26.856715230883129</v>
      </c>
      <c r="AB18" s="26">
        <v>1196.834879706719</v>
      </c>
      <c r="AC18" s="29">
        <v>1154.9252573128024</v>
      </c>
      <c r="AD18" s="26">
        <v>55.558138796611054</v>
      </c>
      <c r="AE18" s="26">
        <v>79.397501836884643</v>
      </c>
      <c r="AF18" s="29">
        <v>66.376176514404946</v>
      </c>
      <c r="AG18" s="26">
        <v>235.57785385515768</v>
      </c>
      <c r="AH18" s="29">
        <v>235.57785385515768</v>
      </c>
      <c r="AI18" s="26">
        <v>112.22784875202426</v>
      </c>
      <c r="AJ18" s="29">
        <v>112.22784875202426</v>
      </c>
    </row>
    <row r="19" spans="1:36" x14ac:dyDescent="0.25">
      <c r="A19" s="203"/>
      <c r="B19" s="9" t="s">
        <v>14</v>
      </c>
      <c r="C19" s="26">
        <v>0</v>
      </c>
      <c r="D19" s="28">
        <v>0</v>
      </c>
      <c r="E19" s="26">
        <v>223.2</v>
      </c>
      <c r="F19" s="26">
        <v>209</v>
      </c>
      <c r="G19" s="26">
        <v>23.115112896523069</v>
      </c>
      <c r="H19" s="26">
        <v>1558.3</v>
      </c>
      <c r="I19" s="26">
        <v>113.9</v>
      </c>
      <c r="J19" s="26">
        <v>138.90735761620019</v>
      </c>
      <c r="K19" s="29">
        <v>140.1</v>
      </c>
      <c r="L19" s="26">
        <v>97.161152546021825</v>
      </c>
      <c r="M19" s="29">
        <v>97.161152546021825</v>
      </c>
      <c r="N19" s="26">
        <v>0</v>
      </c>
      <c r="O19" s="29">
        <v>0</v>
      </c>
      <c r="P19" s="26">
        <v>133.4</v>
      </c>
      <c r="Q19" s="29">
        <v>133.4</v>
      </c>
      <c r="R19" s="26">
        <v>425.27309947327473</v>
      </c>
      <c r="S19" s="29">
        <v>425.27309947327473</v>
      </c>
      <c r="T19" s="26">
        <v>6131.4</v>
      </c>
      <c r="U19" s="26">
        <v>28.8</v>
      </c>
      <c r="V19" s="26">
        <v>330.6</v>
      </c>
      <c r="W19" s="29">
        <v>460.6</v>
      </c>
      <c r="X19" s="26">
        <v>226.2</v>
      </c>
      <c r="Y19" s="29">
        <v>226.2</v>
      </c>
      <c r="Z19" s="26">
        <v>19.544058168106829</v>
      </c>
      <c r="AA19" s="29">
        <v>19.544058168106829</v>
      </c>
      <c r="AB19" s="26">
        <v>885.3</v>
      </c>
      <c r="AC19" s="29">
        <v>854.3</v>
      </c>
      <c r="AD19" s="26">
        <v>44.6</v>
      </c>
      <c r="AE19" s="26">
        <v>83.5</v>
      </c>
      <c r="AF19" s="29">
        <v>62.3</v>
      </c>
      <c r="AG19" s="26">
        <v>245.39590062221126</v>
      </c>
      <c r="AH19" s="29">
        <v>245.39590062221126</v>
      </c>
      <c r="AI19" s="26">
        <v>123.20211808857928</v>
      </c>
      <c r="AJ19" s="29">
        <v>123.20211808857928</v>
      </c>
    </row>
    <row r="20" spans="1:36" x14ac:dyDescent="0.25">
      <c r="A20" s="201">
        <v>2014</v>
      </c>
      <c r="B20" s="9" t="s">
        <v>11</v>
      </c>
      <c r="C20" s="26">
        <v>0</v>
      </c>
      <c r="D20" s="28">
        <v>0</v>
      </c>
      <c r="E20" s="26">
        <v>407.73887082113015</v>
      </c>
      <c r="F20" s="26">
        <v>78.22559244827697</v>
      </c>
      <c r="G20" s="26">
        <v>1.8671284111372768</v>
      </c>
      <c r="H20" s="26">
        <v>128.60283697713703</v>
      </c>
      <c r="I20" s="26">
        <v>67.506356631748616</v>
      </c>
      <c r="J20" s="26">
        <v>140.59209612655278</v>
      </c>
      <c r="K20" s="29">
        <v>117.47507760599741</v>
      </c>
      <c r="L20" s="26">
        <v>63.589768746589975</v>
      </c>
      <c r="M20" s="29">
        <v>63.589768746589975</v>
      </c>
      <c r="N20" s="26">
        <v>0</v>
      </c>
      <c r="O20" s="29">
        <v>0</v>
      </c>
      <c r="P20" s="26">
        <v>156.25510053073299</v>
      </c>
      <c r="Q20" s="29">
        <v>156.25510053073299</v>
      </c>
      <c r="R20" s="26">
        <v>367.79506457228399</v>
      </c>
      <c r="S20" s="29">
        <v>367.79506457228399</v>
      </c>
      <c r="T20" s="26">
        <v>9.157637039829611</v>
      </c>
      <c r="U20" s="26">
        <v>31.140337694483733</v>
      </c>
      <c r="V20" s="26">
        <v>147.16627875891115</v>
      </c>
      <c r="W20" s="29">
        <v>129.07750409618967</v>
      </c>
      <c r="X20" s="26">
        <v>228.23601569486399</v>
      </c>
      <c r="Y20" s="29">
        <v>228.23601569486399</v>
      </c>
      <c r="Z20" s="26">
        <v>60.279901818168746</v>
      </c>
      <c r="AA20" s="29">
        <v>60.279901818168746</v>
      </c>
      <c r="AB20" s="26">
        <v>826.84310018903602</v>
      </c>
      <c r="AC20" s="29">
        <v>826.84310018903602</v>
      </c>
      <c r="AD20" s="26">
        <v>58.519793459552496</v>
      </c>
      <c r="AE20" s="26">
        <v>84.099926524614261</v>
      </c>
      <c r="AF20" s="29">
        <v>70.132066189243659</v>
      </c>
      <c r="AG20" s="26">
        <v>243.33843188678745</v>
      </c>
      <c r="AH20" s="29">
        <v>243.33843188678745</v>
      </c>
      <c r="AI20" s="26">
        <v>112.30090224404287</v>
      </c>
      <c r="AJ20" s="29">
        <v>112.30090224404287</v>
      </c>
    </row>
    <row r="21" spans="1:36" x14ac:dyDescent="0.25">
      <c r="A21" s="202"/>
      <c r="B21" s="9" t="s">
        <v>12</v>
      </c>
      <c r="C21" s="26">
        <v>0</v>
      </c>
      <c r="D21" s="28">
        <v>0</v>
      </c>
      <c r="E21" s="26">
        <v>216.34608627864577</v>
      </c>
      <c r="F21" s="26">
        <v>23.88376540372936</v>
      </c>
      <c r="G21" s="26">
        <v>6.2113866186452418</v>
      </c>
      <c r="H21" s="26">
        <v>124.47069619063736</v>
      </c>
      <c r="I21" s="26">
        <v>89.967233115768835</v>
      </c>
      <c r="J21" s="26">
        <v>147.94750257982011</v>
      </c>
      <c r="K21" s="29">
        <v>127.71199345870342</v>
      </c>
      <c r="L21" s="26">
        <v>112.44602526615344</v>
      </c>
      <c r="M21" s="29">
        <v>112.44602526615344</v>
      </c>
      <c r="N21" s="26">
        <v>0</v>
      </c>
      <c r="O21" s="29">
        <v>0</v>
      </c>
      <c r="P21" s="26">
        <v>202.17967809057711</v>
      </c>
      <c r="Q21" s="29">
        <v>202.17967809057711</v>
      </c>
      <c r="R21" s="26">
        <v>144.37707757750189</v>
      </c>
      <c r="S21" s="29">
        <v>144.37707757750189</v>
      </c>
      <c r="T21" s="26">
        <v>3499.753091579998</v>
      </c>
      <c r="U21" s="26">
        <v>13.599914545025932</v>
      </c>
      <c r="V21" s="26">
        <v>194.65663447426329</v>
      </c>
      <c r="W21" s="29">
        <v>267.60458231142633</v>
      </c>
      <c r="X21" s="26">
        <v>434.5934265082351</v>
      </c>
      <c r="Y21" s="29">
        <v>434.5934265082351</v>
      </c>
      <c r="Z21" s="26">
        <v>108.45731783779625</v>
      </c>
      <c r="AA21" s="29">
        <v>108.45731783779625</v>
      </c>
      <c r="AB21" s="26">
        <v>760.94366729678654</v>
      </c>
      <c r="AC21" s="29">
        <v>760.94366729678654</v>
      </c>
      <c r="AD21" s="26">
        <v>51.154785253972705</v>
      </c>
      <c r="AE21" s="26">
        <v>102.47759000734754</v>
      </c>
      <c r="AF21" s="29">
        <v>74.453116209994249</v>
      </c>
      <c r="AG21" s="26">
        <v>159.68493403856479</v>
      </c>
      <c r="AH21" s="29">
        <v>159.68493403856479</v>
      </c>
      <c r="AI21" s="26">
        <v>117.03950852119372</v>
      </c>
      <c r="AJ21" s="29">
        <v>117.03950852119372</v>
      </c>
    </row>
    <row r="22" spans="1:36" x14ac:dyDescent="0.25">
      <c r="A22" s="202"/>
      <c r="B22" s="9" t="s">
        <v>13</v>
      </c>
      <c r="C22" s="26">
        <v>422.67810100330701</v>
      </c>
      <c r="D22" s="28">
        <v>422.67810100330701</v>
      </c>
      <c r="E22" s="26">
        <v>376.83699105529473</v>
      </c>
      <c r="F22" s="26">
        <v>78.233229284369529</v>
      </c>
      <c r="G22" s="26">
        <v>0.83529574733342571</v>
      </c>
      <c r="H22" s="26">
        <v>141.92334576324458</v>
      </c>
      <c r="I22" s="26">
        <v>136.6853855207635</v>
      </c>
      <c r="J22" s="26">
        <v>176.15249658035734</v>
      </c>
      <c r="K22" s="29">
        <v>159.90961624021446</v>
      </c>
      <c r="L22" s="26">
        <v>127.68726630608218</v>
      </c>
      <c r="M22" s="29">
        <v>127.68726630608218</v>
      </c>
      <c r="N22" s="26">
        <v>319.01770047473542</v>
      </c>
      <c r="O22" s="29">
        <v>319.01770047473542</v>
      </c>
      <c r="P22" s="26">
        <v>232.12078092957191</v>
      </c>
      <c r="Q22" s="29">
        <v>232.12078092957188</v>
      </c>
      <c r="R22" s="26">
        <v>462.94626007103733</v>
      </c>
      <c r="S22" s="29">
        <v>462.94626007103733</v>
      </c>
      <c r="T22" s="26">
        <v>116.26199079691594</v>
      </c>
      <c r="U22" s="26">
        <v>28.814798444130126</v>
      </c>
      <c r="V22" s="26">
        <v>184.43759943603919</v>
      </c>
      <c r="W22" s="29">
        <v>163.53609845696175</v>
      </c>
      <c r="X22" s="26">
        <v>413.5239894076102</v>
      </c>
      <c r="Y22" s="29">
        <v>413.5239894076102</v>
      </c>
      <c r="Z22" s="26">
        <v>130.17872204725785</v>
      </c>
      <c r="AA22" s="29">
        <v>130.17872204725785</v>
      </c>
      <c r="AB22" s="26">
        <v>1262.3818525519848</v>
      </c>
      <c r="AC22" s="29">
        <v>1262.3818525519848</v>
      </c>
      <c r="AD22" s="26">
        <v>55.221550654445018</v>
      </c>
      <c r="AE22" s="26">
        <v>225.67964731814843</v>
      </c>
      <c r="AF22" s="29">
        <v>132.60214529046453</v>
      </c>
      <c r="AG22" s="26">
        <v>133.38529046793457</v>
      </c>
      <c r="AH22" s="29">
        <v>133.38529046793457</v>
      </c>
      <c r="AI22" s="26">
        <v>105.77900933089992</v>
      </c>
      <c r="AJ22" s="29">
        <v>105.77900933089992</v>
      </c>
    </row>
    <row r="23" spans="1:36" x14ac:dyDescent="0.25">
      <c r="A23" s="203"/>
      <c r="B23" s="9" t="s">
        <v>14</v>
      </c>
      <c r="C23" s="26">
        <v>0</v>
      </c>
      <c r="D23" s="28">
        <v>0</v>
      </c>
      <c r="E23" s="26">
        <v>371.76057021754445</v>
      </c>
      <c r="F23" s="26">
        <v>207.12281995578394</v>
      </c>
      <c r="G23" s="26">
        <v>20.174539409890571</v>
      </c>
      <c r="H23" s="26">
        <v>136.51035414642226</v>
      </c>
      <c r="I23" s="26">
        <v>106.19366045378355</v>
      </c>
      <c r="J23" s="26">
        <v>154.04608982748607</v>
      </c>
      <c r="K23" s="29">
        <v>138.79387436099768</v>
      </c>
      <c r="L23" s="26">
        <v>124.53916868079533</v>
      </c>
      <c r="M23" s="29">
        <v>124.53916868079533</v>
      </c>
      <c r="N23" s="26">
        <v>0</v>
      </c>
      <c r="O23" s="29">
        <v>0</v>
      </c>
      <c r="P23" s="26">
        <v>140.46163036207585</v>
      </c>
      <c r="Q23" s="29">
        <v>140.46163036207585</v>
      </c>
      <c r="R23" s="26">
        <v>49.432704444884706</v>
      </c>
      <c r="S23" s="29">
        <v>49.432704444884706</v>
      </c>
      <c r="T23" s="26">
        <v>0</v>
      </c>
      <c r="U23" s="26">
        <v>24.495940888731731</v>
      </c>
      <c r="V23" s="26">
        <v>180.01415985946153</v>
      </c>
      <c r="W23" s="29">
        <v>155.91123501964168</v>
      </c>
      <c r="X23" s="26">
        <v>210.05862632659912</v>
      </c>
      <c r="Y23" s="29">
        <v>210.05862632659912</v>
      </c>
      <c r="Z23" s="26">
        <v>157.45677278302642</v>
      </c>
      <c r="AA23" s="29">
        <v>157.45677278302642</v>
      </c>
      <c r="AB23" s="26">
        <v>863.36483931947055</v>
      </c>
      <c r="AC23" s="29">
        <v>863.36483931947055</v>
      </c>
      <c r="AD23" s="26">
        <v>60.953448344874509</v>
      </c>
      <c r="AE23" s="26">
        <v>113.21087435709038</v>
      </c>
      <c r="AF23" s="29">
        <v>84.676056881040964</v>
      </c>
      <c r="AG23" s="26">
        <v>151.39772061217846</v>
      </c>
      <c r="AH23" s="29">
        <v>151.39772061217846</v>
      </c>
      <c r="AI23" s="26">
        <v>123.04346708480065</v>
      </c>
      <c r="AJ23" s="29">
        <v>123.04346708480065</v>
      </c>
    </row>
    <row r="24" spans="1:36" x14ac:dyDescent="0.25">
      <c r="A24" s="204">
        <v>2015</v>
      </c>
      <c r="B24" s="9" t="s">
        <v>11</v>
      </c>
      <c r="C24" s="26">
        <v>0</v>
      </c>
      <c r="D24" s="28">
        <v>0</v>
      </c>
      <c r="E24" s="26">
        <v>539.94397822731833</v>
      </c>
      <c r="F24" s="26">
        <v>72.113404137908347</v>
      </c>
      <c r="G24" s="26">
        <v>24.267959551184372</v>
      </c>
      <c r="H24" s="26">
        <v>103.8</v>
      </c>
      <c r="I24" s="26">
        <v>73.34987734597054</v>
      </c>
      <c r="J24" s="26">
        <v>139.77844075313971</v>
      </c>
      <c r="K24" s="29">
        <v>118.8</v>
      </c>
      <c r="L24" s="26">
        <v>156.73604208138659</v>
      </c>
      <c r="M24" s="29">
        <v>156.73604208138659</v>
      </c>
      <c r="N24" s="26">
        <v>0</v>
      </c>
      <c r="O24" s="29">
        <v>0</v>
      </c>
      <c r="P24" s="26">
        <v>304.2</v>
      </c>
      <c r="Q24" s="29">
        <v>304.2</v>
      </c>
      <c r="R24" s="26">
        <v>54.3</v>
      </c>
      <c r="S24" s="29">
        <v>54.3</v>
      </c>
      <c r="T24" s="26">
        <v>30.538738928062457</v>
      </c>
      <c r="U24" s="26">
        <v>28.6</v>
      </c>
      <c r="V24" s="26">
        <v>158.25822184821698</v>
      </c>
      <c r="W24" s="29">
        <v>138.80000000000001</v>
      </c>
      <c r="X24" s="26">
        <v>315.3</v>
      </c>
      <c r="Y24" s="29">
        <v>315.3</v>
      </c>
      <c r="Z24" s="26">
        <v>96.537531962105831</v>
      </c>
      <c r="AA24" s="29">
        <v>96.537531962105831</v>
      </c>
      <c r="AB24" s="26">
        <v>626.5</v>
      </c>
      <c r="AC24" s="29">
        <v>626.5</v>
      </c>
      <c r="AD24" s="26">
        <v>21.4</v>
      </c>
      <c r="AE24" s="26">
        <v>105.5</v>
      </c>
      <c r="AF24" s="29">
        <v>59.6</v>
      </c>
      <c r="AG24" s="26">
        <v>152.4462530912547</v>
      </c>
      <c r="AH24" s="29">
        <v>152.4462530912547</v>
      </c>
      <c r="AI24" s="26">
        <v>119.86621083206951</v>
      </c>
      <c r="AJ24" s="29">
        <v>119.86621083206951</v>
      </c>
    </row>
    <row r="25" spans="1:36" x14ac:dyDescent="0.25">
      <c r="A25" s="205"/>
      <c r="B25" s="9" t="s">
        <v>12</v>
      </c>
      <c r="C25" s="26">
        <v>0</v>
      </c>
      <c r="D25" s="28">
        <v>0</v>
      </c>
      <c r="E25" s="26">
        <v>188.79015496000164</v>
      </c>
      <c r="F25" s="26">
        <v>21.487031998920195</v>
      </c>
      <c r="G25" s="26">
        <v>6.8447153345338689</v>
      </c>
      <c r="H25" s="26">
        <v>100.3992431975993</v>
      </c>
      <c r="I25" s="26">
        <v>79.620281665169031</v>
      </c>
      <c r="J25" s="26">
        <v>134.78071868259144</v>
      </c>
      <c r="K25" s="29">
        <v>115.69427129236901</v>
      </c>
      <c r="L25" s="26">
        <v>143.15065636487779</v>
      </c>
      <c r="M25" s="29">
        <v>143.15065636487779</v>
      </c>
      <c r="N25" s="26">
        <v>0</v>
      </c>
      <c r="O25" s="29">
        <v>0</v>
      </c>
      <c r="P25" s="26">
        <v>192.14052028934563</v>
      </c>
      <c r="Q25" s="29">
        <v>192.14052028934563</v>
      </c>
      <c r="R25" s="26">
        <v>232.1</v>
      </c>
      <c r="S25" s="29">
        <v>232.1</v>
      </c>
      <c r="T25" s="26">
        <v>3448.146972335046</v>
      </c>
      <c r="U25" s="26">
        <v>30.6</v>
      </c>
      <c r="V25" s="26">
        <v>107.71965922559446</v>
      </c>
      <c r="W25" s="29">
        <v>194.3</v>
      </c>
      <c r="X25" s="26">
        <v>229.73669022466265</v>
      </c>
      <c r="Y25" s="29">
        <v>229.73669022466265</v>
      </c>
      <c r="Z25" s="26">
        <v>47.226712057447507</v>
      </c>
      <c r="AA25" s="29">
        <v>47.226712057447507</v>
      </c>
      <c r="AB25" s="26">
        <v>870.47258979206049</v>
      </c>
      <c r="AC25" s="29">
        <v>870.47258979206049</v>
      </c>
      <c r="AD25" s="26">
        <v>25.585398070688065</v>
      </c>
      <c r="AE25" s="26">
        <v>69.933872152828798</v>
      </c>
      <c r="AF25" s="29">
        <v>45.717684907414679</v>
      </c>
      <c r="AG25" s="26">
        <v>153.42625256321119</v>
      </c>
      <c r="AH25" s="29">
        <v>153.42625256321119</v>
      </c>
      <c r="AI25" s="26">
        <v>125.38261830707144</v>
      </c>
      <c r="AJ25" s="29">
        <v>125.38261830707144</v>
      </c>
    </row>
    <row r="26" spans="1:36" x14ac:dyDescent="0.25">
      <c r="A26" s="205"/>
      <c r="B26" s="9" t="s">
        <v>13</v>
      </c>
      <c r="C26" s="26">
        <v>205.03335014853428</v>
      </c>
      <c r="D26" s="28">
        <v>205.03335014853428</v>
      </c>
      <c r="E26" s="26">
        <v>0</v>
      </c>
      <c r="F26" s="26">
        <v>81.428446203343128</v>
      </c>
      <c r="G26" s="26">
        <v>0.11556171214849702</v>
      </c>
      <c r="H26" s="26">
        <v>84.121686785847388</v>
      </c>
      <c r="I26" s="26">
        <v>139.60974866779733</v>
      </c>
      <c r="J26" s="26">
        <v>165.73738442994897</v>
      </c>
      <c r="K26" s="29">
        <v>152.93729955522281</v>
      </c>
      <c r="L26" s="26">
        <v>185.92579734513521</v>
      </c>
      <c r="M26" s="29">
        <v>185.92579734513521</v>
      </c>
      <c r="N26" s="26">
        <v>287.64115323362438</v>
      </c>
      <c r="O26" s="29">
        <v>287.64115323362438</v>
      </c>
      <c r="P26" s="26">
        <v>96.649577950218955</v>
      </c>
      <c r="Q26" s="29">
        <v>96.649577950218955</v>
      </c>
      <c r="R26" s="26">
        <v>374.38183549478646</v>
      </c>
      <c r="S26" s="29">
        <v>374.38183549478646</v>
      </c>
      <c r="T26" s="26">
        <v>1361.9649181371042</v>
      </c>
      <c r="U26" s="26">
        <v>33.389313708156529</v>
      </c>
      <c r="V26" s="26">
        <v>138.06260002091781</v>
      </c>
      <c r="W26" s="29">
        <v>160.49592171956769</v>
      </c>
      <c r="X26" s="26">
        <v>267.3153343815232</v>
      </c>
      <c r="Y26" s="29">
        <v>267.3153343815232</v>
      </c>
      <c r="Z26" s="26">
        <v>60.793233237766515</v>
      </c>
      <c r="AA26" s="29">
        <v>60.793233237766515</v>
      </c>
      <c r="AB26" s="26">
        <v>1119.8004827464817</v>
      </c>
      <c r="AC26" s="29">
        <v>1119.8004827464817</v>
      </c>
      <c r="AD26" s="26">
        <v>64.635952447664408</v>
      </c>
      <c r="AE26" s="26">
        <v>118.68245496388455</v>
      </c>
      <c r="AF26" s="29">
        <v>89.170724245293954</v>
      </c>
      <c r="AG26" s="26">
        <v>136.63771110739523</v>
      </c>
      <c r="AH26" s="29">
        <v>136.63771110739523</v>
      </c>
      <c r="AI26" s="26">
        <v>128.36029098013009</v>
      </c>
      <c r="AJ26" s="29">
        <v>128.36029098013009</v>
      </c>
    </row>
    <row r="27" spans="1:36" x14ac:dyDescent="0.25">
      <c r="A27" s="205"/>
      <c r="B27" s="9" t="s">
        <v>14</v>
      </c>
      <c r="C27" s="26">
        <v>0</v>
      </c>
      <c r="D27" s="28">
        <v>0</v>
      </c>
      <c r="E27" s="26">
        <v>0</v>
      </c>
      <c r="F27" s="26">
        <v>212.93701993682097</v>
      </c>
      <c r="G27" s="26">
        <v>55.919102368749137</v>
      </c>
      <c r="H27" s="26">
        <v>85.221067942063613</v>
      </c>
      <c r="I27" s="26">
        <v>124.88672787098866</v>
      </c>
      <c r="J27" s="26">
        <v>128.44315078650061</v>
      </c>
      <c r="K27" s="29">
        <v>126.24910560407311</v>
      </c>
      <c r="L27" s="26">
        <v>158.67634498354167</v>
      </c>
      <c r="M27" s="29">
        <v>158.67634498354167</v>
      </c>
      <c r="N27" s="26">
        <v>0</v>
      </c>
      <c r="O27" s="29">
        <v>0</v>
      </c>
      <c r="P27" s="26">
        <v>127.38291566142087</v>
      </c>
      <c r="Q27" s="29">
        <v>127.38291566142085</v>
      </c>
      <c r="R27" s="26">
        <v>374.35987045329279</v>
      </c>
      <c r="S27" s="29">
        <v>374.35987045329279</v>
      </c>
      <c r="T27" s="26">
        <v>2505.8185331140216</v>
      </c>
      <c r="U27" s="26">
        <v>29.849783415841586</v>
      </c>
      <c r="V27" s="26">
        <v>159.37710167504343</v>
      </c>
      <c r="W27" s="29">
        <v>211.04613148100171</v>
      </c>
      <c r="X27" s="26">
        <v>162.77736886477766</v>
      </c>
      <c r="Y27" s="29">
        <v>162.77736886477766</v>
      </c>
      <c r="Z27" s="26">
        <v>46.882128930228291</v>
      </c>
      <c r="AA27" s="29">
        <v>46.882128930228291</v>
      </c>
      <c r="AB27" s="26">
        <v>746.25923629489603</v>
      </c>
      <c r="AC27" s="29">
        <v>746.25923629489603</v>
      </c>
      <c r="AD27" s="26">
        <v>71.040307409038149</v>
      </c>
      <c r="AE27" s="26">
        <v>105.33093313739897</v>
      </c>
      <c r="AF27" s="29">
        <v>86.606766622393664</v>
      </c>
      <c r="AG27" s="26">
        <v>139.58302164098322</v>
      </c>
      <c r="AH27" s="29">
        <v>139.58302164098322</v>
      </c>
      <c r="AI27" s="26">
        <v>123.87682183893273</v>
      </c>
      <c r="AJ27" s="29">
        <v>123.87682183893273</v>
      </c>
    </row>
    <row r="28" spans="1:36" x14ac:dyDescent="0.25">
      <c r="A28" s="206">
        <v>2016</v>
      </c>
      <c r="B28" s="9" t="s">
        <v>11</v>
      </c>
      <c r="C28" s="26">
        <v>0</v>
      </c>
      <c r="D28" s="29">
        <v>0</v>
      </c>
      <c r="E28" s="26">
        <v>223.10746148563197</v>
      </c>
      <c r="F28" s="26">
        <v>73.301271530537775</v>
      </c>
      <c r="G28" s="26">
        <v>4.0774622523895276</v>
      </c>
      <c r="H28" s="26">
        <v>78.304427990523308</v>
      </c>
      <c r="I28" s="26">
        <v>86.445293517770125</v>
      </c>
      <c r="J28" s="26">
        <v>139.13638697072324</v>
      </c>
      <c r="K28" s="29">
        <v>120.85379777553693</v>
      </c>
      <c r="L28" s="26">
        <v>180.47923800737664</v>
      </c>
      <c r="M28" s="29">
        <v>180.47923800737664</v>
      </c>
      <c r="N28" s="26">
        <v>0</v>
      </c>
      <c r="O28" s="29">
        <v>0</v>
      </c>
      <c r="P28" s="26">
        <v>341.20810890381398</v>
      </c>
      <c r="Q28" s="29">
        <v>341.20810890381398</v>
      </c>
      <c r="R28" s="26">
        <v>98.6</v>
      </c>
      <c r="S28" s="29">
        <v>98.6</v>
      </c>
      <c r="T28" s="26">
        <v>2320.4</v>
      </c>
      <c r="U28" s="26">
        <v>31.1</v>
      </c>
      <c r="V28" s="26">
        <v>118.76765677092507</v>
      </c>
      <c r="W28" s="29">
        <v>171.4</v>
      </c>
      <c r="X28" s="26">
        <v>207.03625235962323</v>
      </c>
      <c r="Y28" s="29">
        <v>207.03625235962323</v>
      </c>
      <c r="Z28" s="26">
        <v>64.482000043737258</v>
      </c>
      <c r="AA28" s="29">
        <v>64.482000043737258</v>
      </c>
      <c r="AB28" s="26">
        <v>1184.1209829867676</v>
      </c>
      <c r="AC28" s="29">
        <v>1184.1209829867676</v>
      </c>
      <c r="AD28" s="26">
        <v>46.911900092062602</v>
      </c>
      <c r="AE28" s="26">
        <v>64.437913299044823</v>
      </c>
      <c r="AF28" s="29">
        <v>54.86795116912355</v>
      </c>
      <c r="AG28" s="26">
        <v>136.11465584764184</v>
      </c>
      <c r="AH28" s="29">
        <v>136.11465584764184</v>
      </c>
      <c r="AI28" s="26">
        <v>126.63732874071408</v>
      </c>
      <c r="AJ28" s="29">
        <v>126.63732874071408</v>
      </c>
    </row>
    <row r="29" spans="1:36" x14ac:dyDescent="0.25">
      <c r="A29" s="206"/>
      <c r="B29" s="9" t="s">
        <v>12</v>
      </c>
      <c r="C29" s="26">
        <v>0</v>
      </c>
      <c r="D29" s="29">
        <v>0</v>
      </c>
      <c r="E29" s="26">
        <v>434.25863571733095</v>
      </c>
      <c r="F29" s="26">
        <v>22.900877002837905</v>
      </c>
      <c r="G29" s="26">
        <v>1.712148497021748</v>
      </c>
      <c r="H29" s="26">
        <v>71.614958963728981</v>
      </c>
      <c r="I29" s="26">
        <v>105.89940599333131</v>
      </c>
      <c r="J29" s="26">
        <v>133.88143373817999</v>
      </c>
      <c r="K29" s="29">
        <v>121.38924600220666</v>
      </c>
      <c r="L29" s="26">
        <v>201.55822385669902</v>
      </c>
      <c r="M29" s="29">
        <v>201.55822385669902</v>
      </c>
      <c r="N29" s="26">
        <v>0</v>
      </c>
      <c r="O29" s="29">
        <v>0</v>
      </c>
      <c r="P29" s="26">
        <v>326.83897505645007</v>
      </c>
      <c r="Q29" s="29">
        <v>326.83897505645007</v>
      </c>
      <c r="R29" s="26">
        <v>17.565306673009275</v>
      </c>
      <c r="S29" s="29">
        <v>17.565306673009275</v>
      </c>
      <c r="T29" s="26">
        <v>2938.5285266286705</v>
      </c>
      <c r="U29" s="26">
        <v>32.861275636492223</v>
      </c>
      <c r="V29" s="26">
        <v>171.85347953164464</v>
      </c>
      <c r="W29" s="29">
        <v>234.44764586754044</v>
      </c>
      <c r="X29" s="26">
        <v>226.54875738997876</v>
      </c>
      <c r="Y29" s="29">
        <v>226.54875738997876</v>
      </c>
      <c r="Z29" s="26">
        <v>89.531377466068335</v>
      </c>
      <c r="AA29" s="29">
        <v>89.531377466068335</v>
      </c>
      <c r="AB29" s="26">
        <v>1097.8449905482041</v>
      </c>
      <c r="AC29" s="29">
        <v>1097.8449905482041</v>
      </c>
      <c r="AD29" s="26">
        <v>35.255974062362405</v>
      </c>
      <c r="AE29" s="26">
        <v>58.457016899338718</v>
      </c>
      <c r="AF29" s="29">
        <v>45.788242848883911</v>
      </c>
      <c r="AG29" s="26">
        <v>156.40732572363962</v>
      </c>
      <c r="AH29" s="29">
        <v>156.40732572363962</v>
      </c>
      <c r="AI29" s="26">
        <v>130.59046346040151</v>
      </c>
      <c r="AJ29" s="29">
        <v>130.59046346040151</v>
      </c>
    </row>
    <row r="30" spans="1:36" x14ac:dyDescent="0.25">
      <c r="A30" s="206"/>
      <c r="B30" s="9" t="s">
        <v>13</v>
      </c>
      <c r="C30" s="26">
        <v>101.85639818395831</v>
      </c>
      <c r="D30" s="29">
        <v>101.85639818395831</v>
      </c>
      <c r="E30" s="26">
        <v>156.49443462715317</v>
      </c>
      <c r="F30" s="26">
        <v>86.893451144464848</v>
      </c>
      <c r="G30" s="26">
        <v>0</v>
      </c>
      <c r="H30" s="26">
        <v>68.377018616714594</v>
      </c>
      <c r="I30" s="26">
        <v>124.91910993036817</v>
      </c>
      <c r="J30" s="26">
        <v>173.10517312886913</v>
      </c>
      <c r="K30" s="29">
        <v>154.35945703539886</v>
      </c>
      <c r="L30" s="26">
        <v>149.89272210754513</v>
      </c>
      <c r="M30" s="29">
        <v>149.89272210754513</v>
      </c>
      <c r="N30" s="26">
        <v>269.00577723133085</v>
      </c>
      <c r="O30" s="29">
        <v>269.00577723133085</v>
      </c>
      <c r="P30" s="26">
        <v>385.72228209553572</v>
      </c>
      <c r="Q30" s="29">
        <v>385.72228209553572</v>
      </c>
      <c r="R30" s="26">
        <v>9.1713934542821782</v>
      </c>
      <c r="S30" s="29">
        <v>9.1713934542821782</v>
      </c>
      <c r="T30" s="26">
        <v>0</v>
      </c>
      <c r="U30" s="26">
        <v>34.453788012729845</v>
      </c>
      <c r="V30" s="26">
        <v>146.54951226534695</v>
      </c>
      <c r="W30" s="29">
        <v>128.69366000994444</v>
      </c>
      <c r="X30" s="26">
        <v>123.5309973640292</v>
      </c>
      <c r="Y30" s="29">
        <v>123.5309973640292</v>
      </c>
      <c r="Z30" s="26">
        <v>81.490144861661562</v>
      </c>
      <c r="AA30" s="29">
        <v>81.490144861661562</v>
      </c>
      <c r="AB30" s="26">
        <v>1219.2800572814388</v>
      </c>
      <c r="AC30" s="29">
        <v>1219.2800572814388</v>
      </c>
      <c r="AD30" s="26">
        <v>62.682624184445416</v>
      </c>
      <c r="AE30" s="26">
        <v>119.34207833695595</v>
      </c>
      <c r="AF30" s="29">
        <v>88.403562877803083</v>
      </c>
      <c r="AG30" s="26">
        <v>146.91930615082683</v>
      </c>
      <c r="AH30" s="29">
        <v>146.91930615082683</v>
      </c>
      <c r="AI30" s="26">
        <v>131.16931856155051</v>
      </c>
      <c r="AJ30" s="29">
        <v>131.16931856155051</v>
      </c>
    </row>
    <row r="31" spans="1:36" x14ac:dyDescent="0.25">
      <c r="A31" s="207"/>
      <c r="B31" s="9" t="s">
        <v>14</v>
      </c>
      <c r="C31" s="26">
        <v>0</v>
      </c>
      <c r="D31" s="29">
        <v>0</v>
      </c>
      <c r="E31" s="26">
        <v>144.91477307305951</v>
      </c>
      <c r="F31" s="26">
        <v>213.60718459528542</v>
      </c>
      <c r="G31" s="26">
        <v>63.624601745394109</v>
      </c>
      <c r="H31" s="26">
        <v>63.200646220580566</v>
      </c>
      <c r="I31" s="26">
        <v>109.27350394818617</v>
      </c>
      <c r="J31" s="26">
        <v>114.51601747043252</v>
      </c>
      <c r="K31" s="29">
        <v>112.63138716020906</v>
      </c>
      <c r="L31" s="26">
        <v>124.00995113430329</v>
      </c>
      <c r="M31" s="29">
        <v>124.00995113430329</v>
      </c>
      <c r="N31" s="26">
        <v>0</v>
      </c>
      <c r="O31" s="29">
        <v>0</v>
      </c>
      <c r="P31" s="26">
        <v>299.95287670979491</v>
      </c>
      <c r="Q31" s="28">
        <v>299.95287670979491</v>
      </c>
      <c r="R31" s="26">
        <v>94.240048459460226</v>
      </c>
      <c r="S31" s="29">
        <v>94.240048459460226</v>
      </c>
      <c r="T31" s="26">
        <v>84.757697302879691</v>
      </c>
      <c r="U31" s="26">
        <v>28.579075318246112</v>
      </c>
      <c r="V31" s="26">
        <v>344.00407066175899</v>
      </c>
      <c r="W31" s="29">
        <v>298.16044716275496</v>
      </c>
      <c r="X31" s="26">
        <v>140.52171775554481</v>
      </c>
      <c r="Y31" s="29">
        <v>140.52171775554481</v>
      </c>
      <c r="Z31" s="26">
        <v>137.25459040476616</v>
      </c>
      <c r="AA31" s="29">
        <v>137.25459040476616</v>
      </c>
      <c r="AB31" s="26">
        <v>852.0417475548237</v>
      </c>
      <c r="AC31" s="29">
        <v>852.0417475548237</v>
      </c>
      <c r="AD31" s="26">
        <v>90.338657579088121</v>
      </c>
      <c r="AE31" s="26">
        <v>103.97559604587204</v>
      </c>
      <c r="AF31" s="29">
        <v>96.529237130474399</v>
      </c>
      <c r="AG31" s="26">
        <v>145.91954377040668</v>
      </c>
      <c r="AH31" s="29">
        <v>145.91954377040668</v>
      </c>
      <c r="AI31" s="26">
        <v>129.47279130144204</v>
      </c>
      <c r="AJ31" s="29">
        <v>129.47279130144204</v>
      </c>
    </row>
    <row r="32" spans="1:36" s="63" customFormat="1" x14ac:dyDescent="0.25">
      <c r="A32" s="204">
        <v>2017</v>
      </c>
      <c r="B32" s="9" t="s">
        <v>11</v>
      </c>
      <c r="C32" s="26">
        <v>0</v>
      </c>
      <c r="D32" s="27">
        <v>0</v>
      </c>
      <c r="E32" s="26">
        <v>0</v>
      </c>
      <c r="F32" s="26">
        <v>78.508044868727879</v>
      </c>
      <c r="G32" s="26">
        <v>2.0654938357113175</v>
      </c>
      <c r="H32" s="26">
        <v>54.315478033226221</v>
      </c>
      <c r="I32" s="26">
        <v>71.857592282457205</v>
      </c>
      <c r="J32" s="26">
        <v>140.71468288955205</v>
      </c>
      <c r="K32" s="29">
        <v>118.11947450399647</v>
      </c>
      <c r="L32" s="26">
        <v>100.12039184207346</v>
      </c>
      <c r="M32" s="29">
        <v>100.12039184207346</v>
      </c>
      <c r="N32" s="26">
        <v>0</v>
      </c>
      <c r="O32" s="29">
        <v>0</v>
      </c>
      <c r="P32" s="26">
        <v>20.500351262626122</v>
      </c>
      <c r="Q32" s="28">
        <v>20.500351262626122</v>
      </c>
      <c r="R32" s="26">
        <v>8.678055633695946</v>
      </c>
      <c r="S32" s="29">
        <v>8.678055633695946</v>
      </c>
      <c r="T32" s="26">
        <v>4.1252728922703144</v>
      </c>
      <c r="U32" s="26">
        <v>23.280469118340402</v>
      </c>
      <c r="V32" s="26">
        <v>149.63079079238318</v>
      </c>
      <c r="W32" s="29">
        <v>130.06989273594021</v>
      </c>
      <c r="X32" s="26">
        <v>60.066457156237931</v>
      </c>
      <c r="Y32" s="29">
        <v>60.066457156237931</v>
      </c>
      <c r="Z32" s="26">
        <v>59.586306474691497</v>
      </c>
      <c r="AA32" s="29">
        <v>59.586306474691497</v>
      </c>
      <c r="AB32" s="26">
        <v>698.22306238185251</v>
      </c>
      <c r="AC32" s="29">
        <v>698.22306238185251</v>
      </c>
      <c r="AD32" s="26">
        <v>41.996557659208264</v>
      </c>
      <c r="AE32" s="26">
        <v>79.764878765613517</v>
      </c>
      <c r="AF32" s="29">
        <v>59.141739981545406</v>
      </c>
      <c r="AG32" s="26">
        <v>142.92377691921814</v>
      </c>
      <c r="AH32" s="29">
        <v>142.92377691921814</v>
      </c>
      <c r="AI32" s="26">
        <v>129.06973755237385</v>
      </c>
      <c r="AJ32" s="29">
        <v>129.06973755237385</v>
      </c>
    </row>
    <row r="33" spans="1:36" s="63" customFormat="1" x14ac:dyDescent="0.25">
      <c r="A33" s="205"/>
      <c r="B33" s="9" t="s">
        <v>12</v>
      </c>
      <c r="C33" s="26">
        <v>0</v>
      </c>
      <c r="D33" s="27">
        <v>0</v>
      </c>
      <c r="E33" s="26">
        <v>0</v>
      </c>
      <c r="F33" s="26">
        <v>22.193653797084302</v>
      </c>
      <c r="G33" s="26">
        <v>27.956780717550906</v>
      </c>
      <c r="H33" s="26">
        <v>53.365536826270173</v>
      </c>
      <c r="I33" s="26">
        <v>84.633383714140123</v>
      </c>
      <c r="J33" s="26">
        <v>161.12699156318402</v>
      </c>
      <c r="K33" s="29">
        <v>135.67303020925991</v>
      </c>
      <c r="L33" s="26">
        <v>136.29056562782074</v>
      </c>
      <c r="M33" s="29">
        <v>136.29056562782074</v>
      </c>
      <c r="N33" s="26">
        <v>0</v>
      </c>
      <c r="O33" s="29">
        <v>0</v>
      </c>
      <c r="P33" s="26">
        <v>31.298556086108398</v>
      </c>
      <c r="Q33" s="28">
        <v>31.298556086108398</v>
      </c>
      <c r="R33" s="26">
        <v>15.415780433757243</v>
      </c>
      <c r="S33" s="29">
        <v>15.415780433757243</v>
      </c>
      <c r="T33" s="26">
        <v>193.88694193472756</v>
      </c>
      <c r="U33" s="26">
        <v>22.423208392267799</v>
      </c>
      <c r="V33" s="26">
        <v>223.23377122480807</v>
      </c>
      <c r="W33" s="29">
        <v>197.94798900873167</v>
      </c>
      <c r="X33" s="26">
        <v>90.510339016271047</v>
      </c>
      <c r="Y33" s="29">
        <v>90.510339016271047</v>
      </c>
      <c r="Z33" s="26">
        <v>56.163506465501129</v>
      </c>
      <c r="AA33" s="29">
        <v>56.163506465501129</v>
      </c>
      <c r="AB33" s="26">
        <v>739.05482041587891</v>
      </c>
      <c r="AC33" s="29">
        <v>739.05482041587891</v>
      </c>
      <c r="AD33" s="26">
        <v>18.668694712404434</v>
      </c>
      <c r="AE33" s="26">
        <v>57.869213813372518</v>
      </c>
      <c r="AF33" s="29">
        <v>36.464032906623871</v>
      </c>
      <c r="AG33" s="26">
        <v>132.90503137458526</v>
      </c>
      <c r="AH33" s="29">
        <v>132.90503137458526</v>
      </c>
      <c r="AI33" s="26">
        <v>132.42413181502712</v>
      </c>
      <c r="AJ33" s="29">
        <v>132.42413181502712</v>
      </c>
    </row>
    <row r="34" spans="1:36" s="63" customFormat="1" x14ac:dyDescent="0.25">
      <c r="A34" s="205"/>
      <c r="B34" s="9" t="s">
        <v>13</v>
      </c>
      <c r="C34" s="26">
        <v>560.50669805504174</v>
      </c>
      <c r="D34" s="27">
        <v>560.50669805504174</v>
      </c>
      <c r="E34" s="26">
        <v>0</v>
      </c>
      <c r="F34" s="26">
        <v>85.833075084635126</v>
      </c>
      <c r="G34" s="26">
        <v>3.740130211940712E-2</v>
      </c>
      <c r="H34" s="26">
        <v>56.281469890260233</v>
      </c>
      <c r="I34" s="26">
        <v>145.13242140131132</v>
      </c>
      <c r="J34" s="26">
        <v>181.13173496610517</v>
      </c>
      <c r="K34" s="29">
        <v>164.97543570253828</v>
      </c>
      <c r="L34" s="26">
        <v>158.90025675940981</v>
      </c>
      <c r="M34" s="29">
        <v>158.90025675940981</v>
      </c>
      <c r="N34" s="26">
        <v>253.70771367181956</v>
      </c>
      <c r="O34" s="29">
        <v>253.70771367181956</v>
      </c>
      <c r="P34" s="26">
        <v>15.740616241749068</v>
      </c>
      <c r="Q34" s="28">
        <v>15.740616241749068</v>
      </c>
      <c r="R34" s="26">
        <v>9.1424909686345579</v>
      </c>
      <c r="S34" s="29">
        <v>9.1424909686345579</v>
      </c>
      <c r="T34" s="26">
        <v>0</v>
      </c>
      <c r="U34" s="26">
        <v>22.070139380009429</v>
      </c>
      <c r="V34" s="26">
        <v>184.52810317026731</v>
      </c>
      <c r="W34" s="29">
        <v>159.45075519006087</v>
      </c>
      <c r="X34" s="26">
        <v>83.375518665268046</v>
      </c>
      <c r="Y34" s="29">
        <v>83.375518665268046</v>
      </c>
      <c r="Z34" s="26">
        <v>58.962469283575473</v>
      </c>
      <c r="AA34" s="29">
        <v>58.962469283575473</v>
      </c>
      <c r="AB34" s="26">
        <v>803.78071833648391</v>
      </c>
      <c r="AC34" s="29">
        <v>803.78071833648391</v>
      </c>
      <c r="AD34" s="26">
        <v>76.279790974488776</v>
      </c>
      <c r="AE34" s="26">
        <v>91.432770022042618</v>
      </c>
      <c r="AF34" s="29">
        <v>83.15858730130789</v>
      </c>
      <c r="AG34" s="26">
        <v>139.60766367148653</v>
      </c>
      <c r="AH34" s="29">
        <v>139.60766367148653</v>
      </c>
      <c r="AI34" s="26">
        <v>124.69578181631236</v>
      </c>
      <c r="AJ34" s="29">
        <v>124.69578181631236</v>
      </c>
    </row>
    <row r="35" spans="1:36" s="63" customFormat="1" x14ac:dyDescent="0.25">
      <c r="A35" s="216"/>
      <c r="B35" s="9" t="s">
        <v>14</v>
      </c>
      <c r="C35" s="26">
        <v>0</v>
      </c>
      <c r="D35" s="27">
        <v>0</v>
      </c>
      <c r="E35" s="26">
        <v>0</v>
      </c>
      <c r="F35" s="26">
        <v>213.31692640689434</v>
      </c>
      <c r="G35" s="26">
        <v>36.959024795678076</v>
      </c>
      <c r="H35" s="26">
        <v>55.863529522149371</v>
      </c>
      <c r="I35" s="26">
        <v>129.04952129891927</v>
      </c>
      <c r="J35" s="26">
        <v>150.07638684539731</v>
      </c>
      <c r="K35" s="29">
        <v>141.73155638756475</v>
      </c>
      <c r="L35" s="26">
        <v>177.31667900518281</v>
      </c>
      <c r="M35" s="29">
        <v>177.31667900518281</v>
      </c>
      <c r="N35" s="26">
        <v>0</v>
      </c>
      <c r="O35" s="29">
        <v>0</v>
      </c>
      <c r="P35" s="26">
        <v>10.960583843384265</v>
      </c>
      <c r="Q35" s="28">
        <v>10.960583843384265</v>
      </c>
      <c r="R35" s="26">
        <v>21.676677724873738</v>
      </c>
      <c r="S35" s="29">
        <v>21.676677724873738</v>
      </c>
      <c r="T35" s="26">
        <v>0</v>
      </c>
      <c r="U35" s="26">
        <v>30.111975483262611</v>
      </c>
      <c r="V35" s="26">
        <v>206.78418908542918</v>
      </c>
      <c r="W35" s="29">
        <v>179.33708007729695</v>
      </c>
      <c r="X35" s="26">
        <v>98.030860465814925</v>
      </c>
      <c r="Y35" s="29">
        <v>98.030860465814925</v>
      </c>
      <c r="Z35" s="26">
        <v>24.983162541200915</v>
      </c>
      <c r="AA35" s="29">
        <v>24.983162541200915</v>
      </c>
      <c r="AB35" s="26">
        <v>488.16635160680528</v>
      </c>
      <c r="AC35" s="29">
        <v>488.16635160680528</v>
      </c>
      <c r="AD35" s="26">
        <v>37.065204338950487</v>
      </c>
      <c r="AE35" s="26">
        <v>39.61792799412197</v>
      </c>
      <c r="AF35" s="29">
        <v>38.224030339268396</v>
      </c>
      <c r="AG35" s="26">
        <v>195.84077728004789</v>
      </c>
      <c r="AH35" s="29">
        <v>195.84077728004789</v>
      </c>
      <c r="AI35" s="26">
        <v>127.91116366347069</v>
      </c>
      <c r="AJ35" s="29">
        <v>127.91116366347069</v>
      </c>
    </row>
    <row r="36" spans="1:36" s="63" customFormat="1" x14ac:dyDescent="0.25">
      <c r="A36" s="204">
        <v>2018</v>
      </c>
      <c r="B36" s="9" t="s">
        <v>11</v>
      </c>
      <c r="C36" s="26">
        <v>0</v>
      </c>
      <c r="D36" s="27">
        <v>0</v>
      </c>
      <c r="E36" s="26">
        <v>0</v>
      </c>
      <c r="F36" s="26">
        <v>75.122582365237761</v>
      </c>
      <c r="G36" s="26">
        <v>0.60750796509211802</v>
      </c>
      <c r="H36" s="26">
        <v>59.938877657169556</v>
      </c>
      <c r="I36" s="26">
        <v>70.273188220107969</v>
      </c>
      <c r="J36" s="26">
        <v>154.695071603841</v>
      </c>
      <c r="K36" s="29">
        <v>127.47291174811978</v>
      </c>
      <c r="L36" s="26">
        <v>172.20416329150933</v>
      </c>
      <c r="M36" s="29">
        <v>172.20416329150933</v>
      </c>
      <c r="N36" s="26">
        <v>0</v>
      </c>
      <c r="O36" s="29">
        <v>0</v>
      </c>
      <c r="P36" s="26">
        <v>8.1595457500749511</v>
      </c>
      <c r="Q36" s="28">
        <v>8.1595457500749511</v>
      </c>
      <c r="R36" s="26">
        <v>0.68417509009024513</v>
      </c>
      <c r="S36" s="29">
        <v>0.68417509009024513</v>
      </c>
      <c r="T36" s="26">
        <v>0</v>
      </c>
      <c r="U36" s="26">
        <v>23.128152993870817</v>
      </c>
      <c r="V36" s="26">
        <v>144.8021233860533</v>
      </c>
      <c r="W36" s="29">
        <v>125.8306391927707</v>
      </c>
      <c r="X36" s="26">
        <v>69.195290681926764</v>
      </c>
      <c r="Y36" s="29">
        <v>69.195290681926764</v>
      </c>
      <c r="Z36" s="26">
        <v>73.791723748858473</v>
      </c>
      <c r="AA36" s="29">
        <v>73.791723748858473</v>
      </c>
      <c r="AB36" s="26">
        <v>381.92816635160688</v>
      </c>
      <c r="AC36" s="29">
        <v>381.92816635160688</v>
      </c>
      <c r="AD36" s="26">
        <v>15.802745867189689</v>
      </c>
      <c r="AE36" s="26">
        <v>42.057310800881702</v>
      </c>
      <c r="AF36" s="29">
        <v>27.721181460702173</v>
      </c>
      <c r="AG36" s="26">
        <v>195.79825217597931</v>
      </c>
      <c r="AH36" s="29">
        <v>195.79825217597931</v>
      </c>
      <c r="AI36" s="26">
        <v>125.84942035318612</v>
      </c>
      <c r="AJ36" s="29">
        <v>125.84942035318612</v>
      </c>
    </row>
    <row r="37" spans="1:36" s="63" customFormat="1" x14ac:dyDescent="0.25">
      <c r="A37" s="205"/>
      <c r="B37" s="9" t="s">
        <v>12</v>
      </c>
      <c r="C37" s="26">
        <v>0</v>
      </c>
      <c r="D37" s="27">
        <v>0</v>
      </c>
      <c r="E37" s="26">
        <v>0</v>
      </c>
      <c r="F37" s="26">
        <v>22.426779578172457</v>
      </c>
      <c r="G37" s="26">
        <v>0.71755090732788473</v>
      </c>
      <c r="H37" s="26">
        <v>57.624505954713861</v>
      </c>
      <c r="I37" s="26">
        <v>76.639105284073921</v>
      </c>
      <c r="J37" s="26">
        <v>162.56863949678103</v>
      </c>
      <c r="K37" s="29">
        <v>133.94171334545049</v>
      </c>
      <c r="L37" s="26">
        <v>121.62520454383377</v>
      </c>
      <c r="M37" s="29">
        <v>121.62520454383377</v>
      </c>
      <c r="N37" s="26">
        <v>0</v>
      </c>
      <c r="O37" s="29">
        <v>0</v>
      </c>
      <c r="P37" s="26">
        <v>22.469196878937741</v>
      </c>
      <c r="Q37" s="28">
        <v>22.469196878937741</v>
      </c>
      <c r="R37" s="26">
        <v>0.767278368448157</v>
      </c>
      <c r="S37" s="29">
        <v>0.767278368448157</v>
      </c>
      <c r="T37" s="26">
        <v>0</v>
      </c>
      <c r="U37" s="26">
        <v>19.028141206977839</v>
      </c>
      <c r="V37" s="26">
        <v>171.32921182066153</v>
      </c>
      <c r="W37" s="29">
        <v>147.86747240572561</v>
      </c>
      <c r="X37" s="26">
        <v>126.12788197762671</v>
      </c>
      <c r="Y37" s="29">
        <v>126.12788197762671</v>
      </c>
      <c r="Z37" s="26">
        <v>148.19510469397625</v>
      </c>
      <c r="AA37" s="29">
        <v>148.19510469397625</v>
      </c>
      <c r="AB37" s="26">
        <v>486.72967863894138</v>
      </c>
      <c r="AC37" s="29">
        <v>486.72967863894138</v>
      </c>
      <c r="AD37" s="26">
        <v>18.796781811631909</v>
      </c>
      <c r="AE37" s="26">
        <v>45.363703159441584</v>
      </c>
      <c r="AF37" s="29">
        <v>30.857013691362962</v>
      </c>
      <c r="AG37" s="26">
        <v>210.65479155482413</v>
      </c>
      <c r="AH37" s="29">
        <v>210.65479155482413</v>
      </c>
      <c r="AI37" s="26">
        <v>128.84559031437163</v>
      </c>
      <c r="AJ37" s="29">
        <v>128.84559031437163</v>
      </c>
    </row>
    <row r="38" spans="1:36" s="63" customFormat="1" x14ac:dyDescent="0.25">
      <c r="A38" s="205"/>
      <c r="B38" s="82" t="s">
        <v>13</v>
      </c>
      <c r="C38" s="26">
        <v>661.45395437475486</v>
      </c>
      <c r="D38" s="27">
        <v>661.45395437475486</v>
      </c>
      <c r="E38" s="26">
        <v>0</v>
      </c>
      <c r="F38" s="26">
        <v>78.846422913093392</v>
      </c>
      <c r="G38" s="26">
        <v>7.6797340351849278E-2</v>
      </c>
      <c r="H38" s="26">
        <v>54.9647103382704</v>
      </c>
      <c r="I38" s="26">
        <v>132.3959636295005</v>
      </c>
      <c r="J38" s="26">
        <v>185.10937462419372</v>
      </c>
      <c r="K38" s="29">
        <v>164.45556061704411</v>
      </c>
      <c r="L38" s="26">
        <v>96.489354883496318</v>
      </c>
      <c r="M38" s="29">
        <v>96.489354883496318</v>
      </c>
      <c r="N38" s="26">
        <v>237.95298713732993</v>
      </c>
      <c r="O38" s="29">
        <v>237.95298713732993</v>
      </c>
      <c r="P38" s="26">
        <v>22.347412614011251</v>
      </c>
      <c r="Q38" s="28">
        <v>22.347412614011251</v>
      </c>
      <c r="R38" s="26">
        <v>2.3086282116941264</v>
      </c>
      <c r="S38" s="29">
        <v>2.3086282116941264</v>
      </c>
      <c r="T38" s="26">
        <v>5740.0677018406768</v>
      </c>
      <c r="U38" s="26">
        <v>31.543692538896746</v>
      </c>
      <c r="V38" s="26">
        <v>163.11554413213577</v>
      </c>
      <c r="W38" s="29">
        <v>307.37809516754481</v>
      </c>
      <c r="X38" s="26">
        <v>72.233590495046982</v>
      </c>
      <c r="Y38" s="29">
        <v>72.233590495046982</v>
      </c>
      <c r="Z38" s="26">
        <v>50.554951015659334</v>
      </c>
      <c r="AA38" s="29">
        <v>50.554951015659334</v>
      </c>
      <c r="AB38" s="26">
        <v>577.9054820415879</v>
      </c>
      <c r="AC38" s="29">
        <v>577.9054820415879</v>
      </c>
      <c r="AD38" s="26">
        <v>30.24456630508746</v>
      </c>
      <c r="AE38" s="26">
        <v>38.971344599559146</v>
      </c>
      <c r="AF38" s="29">
        <v>34.206145760096824</v>
      </c>
      <c r="AG38" s="26">
        <v>204.81360944141798</v>
      </c>
      <c r="AH38" s="29">
        <v>204.81360944141798</v>
      </c>
      <c r="AI38" s="26">
        <v>125.10563195640438</v>
      </c>
      <c r="AJ38" s="29">
        <v>125.10563195640438</v>
      </c>
    </row>
    <row r="39" spans="1:36" s="63" customFormat="1" x14ac:dyDescent="0.25">
      <c r="A39" s="216"/>
      <c r="B39" s="82" t="s">
        <v>14</v>
      </c>
      <c r="C39" s="26">
        <v>0</v>
      </c>
      <c r="D39" s="27">
        <v>0</v>
      </c>
      <c r="E39" s="26">
        <v>0</v>
      </c>
      <c r="F39" s="26">
        <v>210.95391551067587</v>
      </c>
      <c r="G39" s="26">
        <v>45.139493004571271</v>
      </c>
      <c r="H39" s="26">
        <v>67.408820152684129</v>
      </c>
      <c r="I39" s="26">
        <v>107.04732321953885</v>
      </c>
      <c r="J39" s="26">
        <v>153.64094762456835</v>
      </c>
      <c r="K39" s="29">
        <v>138.95598268760207</v>
      </c>
      <c r="L39" s="26">
        <v>78.289422673938816</v>
      </c>
      <c r="M39" s="29">
        <v>78.289422673938816</v>
      </c>
      <c r="N39" s="26">
        <v>0</v>
      </c>
      <c r="O39" s="29">
        <v>0</v>
      </c>
      <c r="P39" s="26">
        <v>13.802216691669072</v>
      </c>
      <c r="Q39" s="28">
        <v>13.802216691669072</v>
      </c>
      <c r="R39" s="26">
        <v>1.7763149110122314</v>
      </c>
      <c r="S39" s="29">
        <v>1.7763149110122314</v>
      </c>
      <c r="T39" s="26">
        <v>950.74143425671423</v>
      </c>
      <c r="U39" s="26">
        <v>36.322666195190948</v>
      </c>
      <c r="V39" s="26">
        <v>176.74591928412673</v>
      </c>
      <c r="W39" s="29">
        <v>181.89783226086763</v>
      </c>
      <c r="X39" s="26">
        <v>236.96572247184898</v>
      </c>
      <c r="Y39" s="29">
        <v>236.96572247184898</v>
      </c>
      <c r="Z39" s="26">
        <v>68.315957769478558</v>
      </c>
      <c r="AA39" s="29">
        <v>68.315957769478558</v>
      </c>
      <c r="AB39" s="26">
        <v>111.45557655954632</v>
      </c>
      <c r="AC39" s="29">
        <v>111.45557655954632</v>
      </c>
      <c r="AD39" s="26">
        <v>31.173197774486653</v>
      </c>
      <c r="AE39" s="26">
        <v>39.338721528288026</v>
      </c>
      <c r="AF39" s="29">
        <v>34.879991971715519</v>
      </c>
      <c r="AG39" s="26">
        <v>206.69712656322884</v>
      </c>
      <c r="AH39" s="29">
        <v>206.69712656322884</v>
      </c>
      <c r="AI39" s="26">
        <v>125.58904454669306</v>
      </c>
      <c r="AJ39" s="29">
        <v>125.58904454669306</v>
      </c>
    </row>
    <row r="40" spans="1:36" s="63" customFormat="1" x14ac:dyDescent="0.25">
      <c r="A40" s="204">
        <v>2019</v>
      </c>
      <c r="B40" s="82" t="s">
        <v>11</v>
      </c>
      <c r="C40" s="26">
        <v>0</v>
      </c>
      <c r="D40" s="27">
        <v>0</v>
      </c>
      <c r="E40" s="26">
        <v>0</v>
      </c>
      <c r="F40" s="26">
        <v>75.078048988221383</v>
      </c>
      <c r="G40" s="26">
        <v>11.716304197257237</v>
      </c>
      <c r="H40" s="26">
        <v>50.329238916593262</v>
      </c>
      <c r="I40" s="26">
        <v>84.343988441238409</v>
      </c>
      <c r="J40" s="26">
        <v>151.53596194099254</v>
      </c>
      <c r="K40" s="29">
        <v>129.05118043583892</v>
      </c>
      <c r="L40" s="26">
        <v>95.693174975579538</v>
      </c>
      <c r="M40" s="29">
        <v>95.693174975579538</v>
      </c>
      <c r="N40" s="26">
        <v>0</v>
      </c>
      <c r="O40" s="29">
        <v>0</v>
      </c>
      <c r="P40" s="26">
        <v>0</v>
      </c>
      <c r="Q40" s="28">
        <v>0</v>
      </c>
      <c r="R40" s="26">
        <v>0.34111281556765999</v>
      </c>
      <c r="S40" s="29">
        <v>0.34111281556765999</v>
      </c>
      <c r="T40" s="26">
        <v>0</v>
      </c>
      <c r="U40" s="26">
        <v>35.819911008958037</v>
      </c>
      <c r="V40" s="26">
        <v>171.8262919970023</v>
      </c>
      <c r="W40" s="29">
        <v>150.33363340490956</v>
      </c>
      <c r="X40" s="26">
        <v>125.58742369651856</v>
      </c>
      <c r="Y40" s="29">
        <v>125.58742369651856</v>
      </c>
      <c r="Z40" s="26">
        <v>60.081257174778223</v>
      </c>
      <c r="AA40" s="29">
        <v>60.081257174778223</v>
      </c>
      <c r="AB40" s="26">
        <v>0</v>
      </c>
      <c r="AC40" s="29">
        <v>0</v>
      </c>
      <c r="AD40" s="26">
        <v>32.987211709324825</v>
      </c>
      <c r="AE40" s="26">
        <v>0</v>
      </c>
      <c r="AF40" s="29">
        <v>18.012446019621144</v>
      </c>
      <c r="AG40" s="26">
        <v>216.34036628618199</v>
      </c>
      <c r="AH40" s="29">
        <v>216.34036628618199</v>
      </c>
      <c r="AI40" s="26">
        <v>123.96267640027762</v>
      </c>
      <c r="AJ40" s="29">
        <v>123.96267640027762</v>
      </c>
    </row>
    <row r="41" spans="1:36" s="63" customFormat="1" x14ac:dyDescent="0.25">
      <c r="A41" s="205"/>
      <c r="B41" s="82" t="s">
        <v>12</v>
      </c>
      <c r="C41" s="26">
        <v>0</v>
      </c>
      <c r="D41" s="27">
        <v>0</v>
      </c>
      <c r="E41" s="26">
        <v>0</v>
      </c>
      <c r="F41" s="26">
        <v>23.145362817017293</v>
      </c>
      <c r="G41" s="26">
        <v>3.7124255437041141E-2</v>
      </c>
      <c r="H41" s="26">
        <v>35.776178627958281</v>
      </c>
      <c r="I41" s="26">
        <v>71.390792753247183</v>
      </c>
      <c r="J41" s="26">
        <v>164.61649612210897</v>
      </c>
      <c r="K41" s="29">
        <v>133.89029339584724</v>
      </c>
      <c r="L41" s="26">
        <v>97.55191066646357</v>
      </c>
      <c r="M41" s="29">
        <v>97.55191066646357</v>
      </c>
      <c r="N41" s="26">
        <v>0</v>
      </c>
      <c r="O41" s="29">
        <v>0</v>
      </c>
      <c r="P41" s="26">
        <v>0</v>
      </c>
      <c r="Q41" s="28">
        <v>0</v>
      </c>
      <c r="R41" s="26">
        <v>0.18737235920935105</v>
      </c>
      <c r="S41" s="29">
        <v>0.18737235920935105</v>
      </c>
      <c r="T41" s="26">
        <v>909.1684398124022</v>
      </c>
      <c r="U41" s="26">
        <v>21.533268505421972</v>
      </c>
      <c r="V41" s="26">
        <v>201.42875393285956</v>
      </c>
      <c r="W41" s="29">
        <v>199.87202147552094</v>
      </c>
      <c r="X41" s="26">
        <v>133.956283617731</v>
      </c>
      <c r="Y41" s="29">
        <v>133.956283617731</v>
      </c>
      <c r="Z41" s="26">
        <v>90.809834017120082</v>
      </c>
      <c r="AA41" s="29">
        <v>90.809834017120082</v>
      </c>
      <c r="AB41" s="26">
        <v>0</v>
      </c>
      <c r="AC41" s="29">
        <v>0</v>
      </c>
      <c r="AD41" s="26">
        <v>27.660608080519538</v>
      </c>
      <c r="AE41" s="26">
        <v>0</v>
      </c>
      <c r="AF41" s="29">
        <v>15.103889783428208</v>
      </c>
      <c r="AG41" s="26">
        <v>232.04758376090183</v>
      </c>
      <c r="AH41" s="29">
        <v>232.04758376090183</v>
      </c>
      <c r="AI41" s="26">
        <v>134.76492815464104</v>
      </c>
      <c r="AJ41" s="29">
        <v>134.76492815464104</v>
      </c>
    </row>
    <row r="42" spans="1:36" s="63" customFormat="1" x14ac:dyDescent="0.25">
      <c r="A42" s="205"/>
      <c r="B42" s="9" t="s">
        <v>13</v>
      </c>
      <c r="C42" s="26">
        <v>665.20318367804498</v>
      </c>
      <c r="D42" s="27">
        <v>665.20318367804498</v>
      </c>
      <c r="E42" s="26">
        <v>0</v>
      </c>
      <c r="F42" s="26">
        <v>80.774233056830056</v>
      </c>
      <c r="G42" s="26">
        <v>0.77839035877545359</v>
      </c>
      <c r="H42" s="26">
        <v>52.966600173257021</v>
      </c>
      <c r="I42" s="26">
        <v>127.95310734322574</v>
      </c>
      <c r="J42" s="26">
        <v>202.901928117034</v>
      </c>
      <c r="K42" s="29">
        <v>175.83053787391373</v>
      </c>
      <c r="L42" s="26">
        <v>110.48172854973046</v>
      </c>
      <c r="M42" s="29">
        <v>110.48172854973046</v>
      </c>
      <c r="N42" s="26">
        <v>91.886611756237315</v>
      </c>
      <c r="O42" s="29">
        <v>91.886611756237315</v>
      </c>
      <c r="P42" s="26">
        <v>0</v>
      </c>
      <c r="Q42" s="28">
        <v>0</v>
      </c>
      <c r="R42" s="26">
        <v>0.45602202681798498</v>
      </c>
      <c r="S42" s="29">
        <v>0.45602202681798498</v>
      </c>
      <c r="T42" s="26">
        <v>62.696703055971383</v>
      </c>
      <c r="U42" s="26">
        <v>29.310525695426687</v>
      </c>
      <c r="V42" s="26">
        <v>203.03396376875983</v>
      </c>
      <c r="W42" s="29">
        <v>177.85540885146634</v>
      </c>
      <c r="X42" s="26">
        <v>119.88185724661578</v>
      </c>
      <c r="Y42" s="29">
        <v>119.88185724661578</v>
      </c>
      <c r="Z42" s="26">
        <v>183.37890220045449</v>
      </c>
      <c r="AA42" s="29">
        <v>183.37890220045449</v>
      </c>
      <c r="AB42" s="26">
        <v>549.85246476219788</v>
      </c>
      <c r="AC42" s="29">
        <v>549.85246476219788</v>
      </c>
      <c r="AD42" s="26">
        <v>55.278640694310631</v>
      </c>
      <c r="AE42" s="26">
        <v>56.700798696193417</v>
      </c>
      <c r="AF42" s="29">
        <v>55.924238844272239</v>
      </c>
      <c r="AG42" s="26">
        <v>230.0202311070432</v>
      </c>
      <c r="AH42" s="29">
        <v>230.0202311070432</v>
      </c>
      <c r="AI42" s="26">
        <v>132.48438423771947</v>
      </c>
      <c r="AJ42" s="29">
        <v>132.48438423771947</v>
      </c>
    </row>
    <row r="43" spans="1:36" s="63" customFormat="1" x14ac:dyDescent="0.25">
      <c r="A43" s="205"/>
      <c r="B43" s="9" t="s">
        <v>14</v>
      </c>
      <c r="C43" s="26">
        <v>0</v>
      </c>
      <c r="D43" s="27">
        <v>0</v>
      </c>
      <c r="E43" s="26">
        <v>0</v>
      </c>
      <c r="F43" s="26">
        <v>210.4557979610251</v>
      </c>
      <c r="G43" s="26">
        <v>31.890178695110126</v>
      </c>
      <c r="H43" s="26">
        <v>53.39911316358149</v>
      </c>
      <c r="I43" s="26">
        <v>108.8610468041495</v>
      </c>
      <c r="J43" s="26">
        <v>161.43694642636723</v>
      </c>
      <c r="K43" s="29">
        <v>144.40472897567432</v>
      </c>
      <c r="L43" s="26">
        <v>113.4281787177259</v>
      </c>
      <c r="M43" s="29">
        <v>113.4281787177259</v>
      </c>
      <c r="N43" s="26">
        <v>0</v>
      </c>
      <c r="O43" s="29">
        <v>0</v>
      </c>
      <c r="P43" s="26">
        <v>0</v>
      </c>
      <c r="Q43" s="28">
        <v>0</v>
      </c>
      <c r="R43" s="26">
        <v>1.8531844396892017</v>
      </c>
      <c r="S43" s="29">
        <v>1.8531844396892017</v>
      </c>
      <c r="T43" s="26">
        <v>45.288254408704233</v>
      </c>
      <c r="U43" s="26">
        <v>23.943916489863273</v>
      </c>
      <c r="V43" s="26">
        <v>264.86704351987362</v>
      </c>
      <c r="W43" s="29">
        <v>229.23169750285504</v>
      </c>
      <c r="X43" s="26">
        <v>253.7895885106991</v>
      </c>
      <c r="Y43" s="29">
        <v>253.7895885106991</v>
      </c>
      <c r="Z43" s="26">
        <v>80.632230314844563</v>
      </c>
      <c r="AA43" s="29">
        <v>80.632230314844563</v>
      </c>
      <c r="AB43" s="26">
        <v>502.58481587837565</v>
      </c>
      <c r="AC43" s="29">
        <v>502.58481587837565</v>
      </c>
      <c r="AD43" s="26">
        <v>61.352873335135541</v>
      </c>
      <c r="AE43" s="26">
        <v>56.620426389885836</v>
      </c>
      <c r="AF43" s="29">
        <v>59.204547348430964</v>
      </c>
      <c r="AG43" s="26">
        <v>221.39402430760296</v>
      </c>
      <c r="AH43" s="29">
        <v>221.39402430760296</v>
      </c>
      <c r="AI43" s="26">
        <v>128.01377785774875</v>
      </c>
      <c r="AJ43" s="29">
        <v>128.01377785774875</v>
      </c>
    </row>
    <row r="44" spans="1:36" s="63" customFormat="1" x14ac:dyDescent="0.25">
      <c r="A44" s="205">
        <v>2020</v>
      </c>
      <c r="B44" s="9" t="s">
        <v>11</v>
      </c>
      <c r="C44" s="26">
        <v>0</v>
      </c>
      <c r="D44" s="27">
        <v>0</v>
      </c>
      <c r="E44" s="26">
        <v>0</v>
      </c>
      <c r="F44" s="26">
        <v>73.658997714204602</v>
      </c>
      <c r="G44" s="26">
        <v>6.241529297686661</v>
      </c>
      <c r="H44" s="26">
        <v>51.161240794516878</v>
      </c>
      <c r="I44" s="26">
        <v>77.841733499413863</v>
      </c>
      <c r="J44" s="26">
        <v>159.07506904770119</v>
      </c>
      <c r="K44" s="29">
        <v>132.52941188001242</v>
      </c>
      <c r="L44" s="26">
        <v>158.77326814173401</v>
      </c>
      <c r="M44" s="29">
        <v>158.77326814173401</v>
      </c>
      <c r="N44" s="26">
        <v>0</v>
      </c>
      <c r="O44" s="29">
        <v>0</v>
      </c>
      <c r="P44" s="26">
        <v>0</v>
      </c>
      <c r="Q44" s="28">
        <v>0</v>
      </c>
      <c r="R44" s="26">
        <v>0.43539627241146261</v>
      </c>
      <c r="S44" s="29">
        <v>0.43539627241146261</v>
      </c>
      <c r="T44" s="26">
        <v>0</v>
      </c>
      <c r="U44" s="26">
        <v>26.500221004243283</v>
      </c>
      <c r="V44" s="26">
        <v>223.31094550855045</v>
      </c>
      <c r="W44" s="29">
        <v>192.93763930758331</v>
      </c>
      <c r="X44" s="26">
        <v>219.60429388669209</v>
      </c>
      <c r="Y44" s="29">
        <v>219.60429388669209</v>
      </c>
      <c r="Z44" s="26">
        <v>55.06022038593423</v>
      </c>
      <c r="AA44" s="29">
        <v>55.06022038593423</v>
      </c>
      <c r="AB44" s="26">
        <v>471.46336374903603</v>
      </c>
      <c r="AC44" s="29">
        <v>471.46336374903603</v>
      </c>
      <c r="AD44" s="26">
        <v>0</v>
      </c>
      <c r="AE44" s="26">
        <v>51.87648723677794</v>
      </c>
      <c r="AF44" s="29">
        <v>23.549678827691181</v>
      </c>
      <c r="AG44" s="26">
        <v>231.94616420393041</v>
      </c>
      <c r="AH44" s="29">
        <v>231.94616420393041</v>
      </c>
      <c r="AI44" s="26">
        <v>125.03886670342038</v>
      </c>
      <c r="AJ44" s="29">
        <v>125.03886670342038</v>
      </c>
    </row>
    <row r="45" spans="1:36" s="63" customFormat="1" x14ac:dyDescent="0.25">
      <c r="A45" s="216"/>
      <c r="B45" s="9" t="s">
        <v>12</v>
      </c>
      <c r="C45" s="26">
        <v>0</v>
      </c>
      <c r="D45" s="27">
        <v>0</v>
      </c>
      <c r="E45" s="26">
        <v>0</v>
      </c>
      <c r="F45" s="26">
        <v>22.319747321670594</v>
      </c>
      <c r="G45" s="26">
        <v>3.4401994736113037</v>
      </c>
      <c r="H45" s="26">
        <v>59.80374541957967</v>
      </c>
      <c r="I45" s="26">
        <v>77.143131776913123</v>
      </c>
      <c r="J45" s="26">
        <v>163.23035319114058</v>
      </c>
      <c r="K45" s="29">
        <v>134.62202314381523</v>
      </c>
      <c r="L45" s="26">
        <v>123.70582013719088</v>
      </c>
      <c r="M45" s="29">
        <v>123.70582013719088</v>
      </c>
      <c r="N45" s="26">
        <v>0</v>
      </c>
      <c r="O45" s="29">
        <v>0</v>
      </c>
      <c r="P45" s="26">
        <v>0</v>
      </c>
      <c r="Q45" s="28">
        <v>0</v>
      </c>
      <c r="R45" s="26">
        <v>1.2632478940334197</v>
      </c>
      <c r="S45" s="29">
        <v>1.2632478940334197</v>
      </c>
      <c r="T45" s="26">
        <v>0</v>
      </c>
      <c r="U45" s="26">
        <v>24.937477899575672</v>
      </c>
      <c r="V45" s="26">
        <v>183.62066214293131</v>
      </c>
      <c r="W45" s="29">
        <v>159.02885413126521</v>
      </c>
      <c r="X45" s="26">
        <v>178.41938481100826</v>
      </c>
      <c r="Y45" s="29">
        <v>178.41938481100826</v>
      </c>
      <c r="Z45" s="26">
        <v>41.018679406203105</v>
      </c>
      <c r="AA45" s="29">
        <v>41.018679406203105</v>
      </c>
      <c r="AB45" s="26">
        <v>574.90985504039656</v>
      </c>
      <c r="AC45" s="29">
        <v>574.90985504039656</v>
      </c>
      <c r="AD45" s="26">
        <v>0</v>
      </c>
      <c r="AE45" s="26">
        <v>42.5806394135736</v>
      </c>
      <c r="AF45" s="29">
        <v>19.329766448728968</v>
      </c>
      <c r="AG45" s="26">
        <v>289.29789574660953</v>
      </c>
      <c r="AH45" s="29">
        <v>289.29789574660953</v>
      </c>
      <c r="AI45" s="26">
        <v>133.73056062514459</v>
      </c>
      <c r="AJ45" s="29">
        <v>133.73056062514459</v>
      </c>
    </row>
    <row r="46" spans="1:36" ht="21.75" customHeight="1" x14ac:dyDescent="0.25">
      <c r="A46" s="188" t="s">
        <v>15</v>
      </c>
      <c r="B46" s="62" t="s">
        <v>16</v>
      </c>
      <c r="C46" s="23" t="s">
        <v>26</v>
      </c>
      <c r="D46" s="23" t="s">
        <v>26</v>
      </c>
      <c r="E46" s="23" t="s">
        <v>26</v>
      </c>
      <c r="F46" s="23">
        <f t="shared" ref="F46:AJ46" si="0">(F44/F43-1)*100</f>
        <v>-65.000252581377822</v>
      </c>
      <c r="G46" s="23">
        <f t="shared" si="0"/>
        <v>-80.428051666440794</v>
      </c>
      <c r="H46" s="23">
        <f t="shared" si="0"/>
        <v>-4.1908418257980635</v>
      </c>
      <c r="I46" s="23">
        <f t="shared" si="0"/>
        <v>-28.49441027380719</v>
      </c>
      <c r="J46" s="23">
        <f t="shared" si="0"/>
        <v>-1.4630339776299683</v>
      </c>
      <c r="K46" s="23">
        <f t="shared" si="0"/>
        <v>-8.2236344889109247</v>
      </c>
      <c r="L46" s="23">
        <f t="shared" si="0"/>
        <v>39.97691749671182</v>
      </c>
      <c r="M46" s="23">
        <f t="shared" si="0"/>
        <v>39.97691749671182</v>
      </c>
      <c r="N46" s="23" t="s">
        <v>26</v>
      </c>
      <c r="O46" s="23" t="s">
        <v>26</v>
      </c>
      <c r="P46" s="23" t="s">
        <v>26</v>
      </c>
      <c r="Q46" s="23" t="s">
        <v>26</v>
      </c>
      <c r="R46" s="23">
        <f t="shared" si="0"/>
        <v>-76.505507865990765</v>
      </c>
      <c r="S46" s="23">
        <f t="shared" si="0"/>
        <v>-76.505507865990765</v>
      </c>
      <c r="T46" s="23">
        <f t="shared" si="0"/>
        <v>-100</v>
      </c>
      <c r="U46" s="23">
        <f t="shared" si="0"/>
        <v>10.676217132072896</v>
      </c>
      <c r="V46" s="23">
        <f t="shared" si="0"/>
        <v>-15.689418154510836</v>
      </c>
      <c r="W46" s="23">
        <f t="shared" si="0"/>
        <v>-15.832914291802814</v>
      </c>
      <c r="X46" s="23">
        <f t="shared" si="0"/>
        <v>-13.469935793905051</v>
      </c>
      <c r="Y46" s="23">
        <f t="shared" si="0"/>
        <v>-13.469935793905051</v>
      </c>
      <c r="Z46" s="23">
        <f t="shared" si="0"/>
        <v>-31.71437752504097</v>
      </c>
      <c r="AA46" s="23">
        <f t="shared" si="0"/>
        <v>-31.71437752504097</v>
      </c>
      <c r="AB46" s="23" t="s">
        <v>26</v>
      </c>
      <c r="AC46" s="23" t="s">
        <v>26</v>
      </c>
      <c r="AD46" s="23">
        <f t="shared" si="0"/>
        <v>-100</v>
      </c>
      <c r="AE46" s="23" t="s">
        <v>26</v>
      </c>
      <c r="AF46" s="23">
        <f t="shared" si="0"/>
        <v>-60.223192503953335</v>
      </c>
      <c r="AG46" s="23">
        <f t="shared" si="0"/>
        <v>4.7662261568841569</v>
      </c>
      <c r="AH46" s="23">
        <f t="shared" si="0"/>
        <v>4.7662261568841569</v>
      </c>
      <c r="AI46" s="23">
        <f t="shared" si="0"/>
        <v>-2.3238991959397826</v>
      </c>
      <c r="AJ46" s="23">
        <f t="shared" si="0"/>
        <v>-2.3238991959397826</v>
      </c>
    </row>
    <row r="47" spans="1:36" ht="30" x14ac:dyDescent="0.25">
      <c r="A47" s="189"/>
      <c r="B47" s="48" t="s">
        <v>17</v>
      </c>
      <c r="C47" s="23"/>
      <c r="D47" s="23"/>
      <c r="E47" s="23" t="s">
        <v>26</v>
      </c>
      <c r="F47" s="23">
        <f>(F44/F40-1)*100</f>
        <v>-1.8901014253039583</v>
      </c>
      <c r="G47" s="23">
        <f t="shared" ref="G47:AJ47" si="1">(G44/G40-1)*100</f>
        <v>-46.727831638685259</v>
      </c>
      <c r="H47" s="23">
        <f t="shared" si="1"/>
        <v>1.6531183380349423</v>
      </c>
      <c r="I47" s="23">
        <f t="shared" si="1"/>
        <v>-7.7092097042038787</v>
      </c>
      <c r="J47" s="23">
        <f t="shared" si="1"/>
        <v>4.9751273626021275</v>
      </c>
      <c r="K47" s="23">
        <f t="shared" si="1"/>
        <v>2.6952341175234595</v>
      </c>
      <c r="L47" s="23">
        <f t="shared" si="1"/>
        <v>65.919114066653364</v>
      </c>
      <c r="M47" s="23">
        <f t="shared" si="1"/>
        <v>65.919114066653364</v>
      </c>
      <c r="N47" s="23" t="s">
        <v>26</v>
      </c>
      <c r="O47" s="23" t="s">
        <v>26</v>
      </c>
      <c r="P47" s="23" t="s">
        <v>26</v>
      </c>
      <c r="Q47" s="23" t="s">
        <v>26</v>
      </c>
      <c r="R47" s="23">
        <f t="shared" si="1"/>
        <v>27.639963244096123</v>
      </c>
      <c r="S47" s="23">
        <f t="shared" si="1"/>
        <v>27.639963244096123</v>
      </c>
      <c r="T47" s="23" t="s">
        <v>26</v>
      </c>
      <c r="U47" s="23">
        <f t="shared" si="1"/>
        <v>-26.018183022241558</v>
      </c>
      <c r="V47" s="23">
        <f t="shared" si="1"/>
        <v>29.963198828993143</v>
      </c>
      <c r="W47" s="23">
        <f t="shared" si="1"/>
        <v>28.339636938012291</v>
      </c>
      <c r="X47" s="23">
        <f t="shared" si="1"/>
        <v>74.861691897880547</v>
      </c>
      <c r="Y47" s="23">
        <f t="shared" si="1"/>
        <v>74.861691897880547</v>
      </c>
      <c r="Z47" s="23">
        <f t="shared" si="1"/>
        <v>-8.3570767739390757</v>
      </c>
      <c r="AA47" s="23">
        <f t="shared" si="1"/>
        <v>-8.3570767739390757</v>
      </c>
      <c r="AB47" s="23" t="s">
        <v>26</v>
      </c>
      <c r="AC47" s="23" t="s">
        <v>26</v>
      </c>
      <c r="AD47" s="23">
        <f t="shared" si="1"/>
        <v>-100</v>
      </c>
      <c r="AE47" s="23" t="s">
        <v>26</v>
      </c>
      <c r="AF47" s="23">
        <f t="shared" si="1"/>
        <v>30.741148659311857</v>
      </c>
      <c r="AG47" s="23">
        <f t="shared" si="1"/>
        <v>7.2135395652906276</v>
      </c>
      <c r="AH47" s="23">
        <f t="shared" si="1"/>
        <v>7.2135395652906276</v>
      </c>
      <c r="AI47" s="23">
        <f t="shared" si="1"/>
        <v>0.86815671813000872</v>
      </c>
      <c r="AJ47" s="23">
        <f t="shared" si="1"/>
        <v>0.86815671813000872</v>
      </c>
    </row>
    <row r="48" spans="1:36" ht="30" x14ac:dyDescent="0.25">
      <c r="A48" s="22" t="s">
        <v>24</v>
      </c>
      <c r="B48" s="65"/>
      <c r="C48" s="21"/>
      <c r="D48" s="65"/>
      <c r="E48" s="26">
        <v>0</v>
      </c>
      <c r="F48" s="26">
        <v>-2.3230192418389581</v>
      </c>
      <c r="G48" s="26">
        <v>-0.99399368338585115</v>
      </c>
      <c r="H48" s="26">
        <v>-2.1701126387072573E-2</v>
      </c>
      <c r="I48" s="26">
        <v>-10.92001419738528</v>
      </c>
      <c r="J48" s="26">
        <v>-2.3088433512863298</v>
      </c>
      <c r="K48" s="26">
        <v>0</v>
      </c>
      <c r="L48" s="26">
        <v>3.0402523458639097</v>
      </c>
      <c r="M48" s="26">
        <v>0</v>
      </c>
      <c r="N48" s="23" t="s">
        <v>26</v>
      </c>
      <c r="O48" s="23" t="s">
        <v>26</v>
      </c>
      <c r="P48" s="26">
        <v>0</v>
      </c>
      <c r="Q48" s="26">
        <v>0</v>
      </c>
      <c r="R48" s="26">
        <v>-325.63167328586729</v>
      </c>
      <c r="S48" s="26">
        <v>0</v>
      </c>
      <c r="T48" s="26">
        <v>-0.322020598419274</v>
      </c>
      <c r="U48" s="26">
        <v>7.6982581665313535E-2</v>
      </c>
      <c r="V48" s="26">
        <v>-8.7345937947467753</v>
      </c>
      <c r="W48" s="26">
        <v>0</v>
      </c>
      <c r="X48" s="26">
        <v>-8.1359202305028742</v>
      </c>
      <c r="Y48" s="26">
        <v>0</v>
      </c>
      <c r="Z48" s="26">
        <v>-13.476983997414528</v>
      </c>
      <c r="AA48" s="26">
        <v>0</v>
      </c>
      <c r="AB48" s="26">
        <v>-4.6876214154972935</v>
      </c>
      <c r="AC48" s="26">
        <v>0</v>
      </c>
      <c r="AD48" s="26">
        <v>-142.25835224222283</v>
      </c>
      <c r="AE48" s="26">
        <v>-9.1446612386738959</v>
      </c>
      <c r="AF48" s="26">
        <v>0</v>
      </c>
      <c r="AG48" s="26">
        <v>-3.0871767303859214</v>
      </c>
      <c r="AH48" s="26">
        <v>0</v>
      </c>
      <c r="AI48" s="26">
        <v>-0.72520122430668787</v>
      </c>
      <c r="AJ48" s="26">
        <v>0</v>
      </c>
    </row>
    <row r="49" spans="1:234" ht="30" x14ac:dyDescent="0.25">
      <c r="A49" s="22" t="s">
        <v>25</v>
      </c>
      <c r="B49" s="65"/>
      <c r="C49" s="21"/>
      <c r="D49" s="21"/>
      <c r="E49" s="26">
        <v>0</v>
      </c>
      <c r="F49" s="26">
        <v>-1.0404021680653902E-2</v>
      </c>
      <c r="G49" s="26">
        <v>-9.160341900542672E-2</v>
      </c>
      <c r="H49" s="26">
        <v>3.483353590419951E-3</v>
      </c>
      <c r="I49" s="26">
        <v>-0.98828296540993255</v>
      </c>
      <c r="J49" s="26">
        <v>3.1818765612185054</v>
      </c>
      <c r="K49" s="26">
        <v>0</v>
      </c>
      <c r="L49" s="26">
        <v>1.825988290607822</v>
      </c>
      <c r="M49" s="26">
        <v>0</v>
      </c>
      <c r="N49" s="23" t="s">
        <v>26</v>
      </c>
      <c r="O49" s="26" t="s">
        <v>26</v>
      </c>
      <c r="P49" s="26">
        <v>0</v>
      </c>
      <c r="Q49" s="26">
        <v>0</v>
      </c>
      <c r="R49" s="26">
        <v>21.654631152813799</v>
      </c>
      <c r="S49" s="26">
        <v>0</v>
      </c>
      <c r="T49" s="26">
        <v>0</v>
      </c>
      <c r="U49" s="26">
        <v>-0.2806605366643366</v>
      </c>
      <c r="V49" s="26">
        <v>10.82145717733467</v>
      </c>
      <c r="W49" s="26">
        <v>0</v>
      </c>
      <c r="X49" s="26">
        <v>22.375520369265036</v>
      </c>
      <c r="Y49" s="26">
        <v>0</v>
      </c>
      <c r="Z49" s="26">
        <v>-2.6461913882325634</v>
      </c>
      <c r="AA49" s="26">
        <v>0</v>
      </c>
      <c r="AB49" s="26">
        <v>71.013452436201206</v>
      </c>
      <c r="AC49" s="26">
        <v>0</v>
      </c>
      <c r="AD49" s="26">
        <v>-76.487149301066069</v>
      </c>
      <c r="AE49" s="26">
        <v>99.999786405762705</v>
      </c>
      <c r="AF49" s="26">
        <v>0</v>
      </c>
      <c r="AG49" s="26">
        <v>5.4069521989741745</v>
      </c>
      <c r="AH49" s="26">
        <v>0</v>
      </c>
      <c r="AI49" s="26">
        <v>0.16900754540470303</v>
      </c>
      <c r="AJ49" s="26">
        <v>0</v>
      </c>
    </row>
    <row r="50" spans="1:234" ht="20.25" customHeight="1" x14ac:dyDescent="0.25">
      <c r="A50" s="180" t="s">
        <v>15</v>
      </c>
      <c r="B50" s="62" t="s">
        <v>16</v>
      </c>
      <c r="C50" s="21" t="s">
        <v>26</v>
      </c>
      <c r="D50" s="21" t="s">
        <v>26</v>
      </c>
      <c r="E50" s="21" t="s">
        <v>26</v>
      </c>
      <c r="F50" s="23">
        <f>(F45/F44-1)*100</f>
        <v>-69.698545983111586</v>
      </c>
      <c r="G50" s="23">
        <f t="shared" ref="G50:AJ50" si="2">(G45/G44-1)*100</f>
        <v>-44.882106459287677</v>
      </c>
      <c r="H50" s="23">
        <f t="shared" si="2"/>
        <v>16.892679870244741</v>
      </c>
      <c r="I50" s="23">
        <f t="shared" si="2"/>
        <v>-0.89746424070322739</v>
      </c>
      <c r="J50" s="23">
        <f t="shared" si="2"/>
        <v>2.6121529717477943</v>
      </c>
      <c r="K50" s="23">
        <f t="shared" si="2"/>
        <v>1.5789787595959393</v>
      </c>
      <c r="L50" s="23">
        <f t="shared" si="2"/>
        <v>-22.086493787631213</v>
      </c>
      <c r="M50" s="23">
        <f t="shared" si="2"/>
        <v>-22.086493787631213</v>
      </c>
      <c r="N50" s="23" t="s">
        <v>26</v>
      </c>
      <c r="O50" s="26" t="s">
        <v>26</v>
      </c>
      <c r="P50" s="23" t="s">
        <v>26</v>
      </c>
      <c r="Q50" s="23" t="s">
        <v>26</v>
      </c>
      <c r="R50" s="23">
        <f t="shared" si="2"/>
        <v>190.13750784701537</v>
      </c>
      <c r="S50" s="23">
        <f t="shared" si="2"/>
        <v>190.13750784701537</v>
      </c>
      <c r="T50" s="23" t="s">
        <v>26</v>
      </c>
      <c r="U50" s="23">
        <f t="shared" si="2"/>
        <v>-5.8970946107105293</v>
      </c>
      <c r="V50" s="23">
        <f t="shared" si="2"/>
        <v>-17.773550362805402</v>
      </c>
      <c r="W50" s="23">
        <f t="shared" si="2"/>
        <v>-17.574997443738983</v>
      </c>
      <c r="X50" s="23">
        <f t="shared" si="2"/>
        <v>-18.754145625646899</v>
      </c>
      <c r="Y50" s="23">
        <f t="shared" si="2"/>
        <v>-18.754145625646899</v>
      </c>
      <c r="Z50" s="23">
        <f t="shared" si="2"/>
        <v>-25.502151791819195</v>
      </c>
      <c r="AA50" s="23">
        <f t="shared" si="2"/>
        <v>-25.502151791819195</v>
      </c>
      <c r="AB50" s="23">
        <f t="shared" si="2"/>
        <v>21.94157579260516</v>
      </c>
      <c r="AC50" s="23">
        <f t="shared" si="2"/>
        <v>21.94157579260516</v>
      </c>
      <c r="AD50" s="23" t="s">
        <v>26</v>
      </c>
      <c r="AE50" s="23">
        <f t="shared" si="2"/>
        <v>-17.919192910606384</v>
      </c>
      <c r="AF50" s="23">
        <f t="shared" si="2"/>
        <v>-17.919192910606398</v>
      </c>
      <c r="AG50" s="23">
        <f t="shared" si="2"/>
        <v>24.726311702337391</v>
      </c>
      <c r="AH50" s="23">
        <f t="shared" si="2"/>
        <v>24.726311702337391</v>
      </c>
      <c r="AI50" s="23">
        <f t="shared" si="2"/>
        <v>6.951193777483633</v>
      </c>
      <c r="AJ50" s="23">
        <f t="shared" si="2"/>
        <v>6.951193777483633</v>
      </c>
    </row>
    <row r="51" spans="1:234" ht="30" x14ac:dyDescent="0.25">
      <c r="A51" s="181"/>
      <c r="B51" s="61" t="s">
        <v>17</v>
      </c>
      <c r="C51" s="21" t="s">
        <v>26</v>
      </c>
      <c r="D51" s="21" t="s">
        <v>26</v>
      </c>
      <c r="E51" s="21" t="s">
        <v>26</v>
      </c>
      <c r="F51" s="34">
        <f>(F45/F41-1)*100</f>
        <v>-3.5670881544344502</v>
      </c>
      <c r="G51" s="34">
        <f t="shared" ref="G51:AJ51" si="3">(G45/G41-1)*100</f>
        <v>9166.7164179104493</v>
      </c>
      <c r="H51" s="34">
        <f t="shared" si="3"/>
        <v>67.160797248603799</v>
      </c>
      <c r="I51" s="34">
        <f t="shared" si="3"/>
        <v>8.0575362757885785</v>
      </c>
      <c r="J51" s="34">
        <f t="shared" si="3"/>
        <v>-0.84204375844579848</v>
      </c>
      <c r="K51" s="34">
        <f t="shared" si="3"/>
        <v>0.54651441072328666</v>
      </c>
      <c r="L51" s="34">
        <f t="shared" si="3"/>
        <v>26.810248299645579</v>
      </c>
      <c r="M51" s="34">
        <f t="shared" si="3"/>
        <v>26.810248299645579</v>
      </c>
      <c r="N51" s="23" t="s">
        <v>26</v>
      </c>
      <c r="O51" s="26" t="s">
        <v>26</v>
      </c>
      <c r="P51" s="23" t="s">
        <v>26</v>
      </c>
      <c r="Q51" s="23" t="s">
        <v>26</v>
      </c>
      <c r="R51" s="34">
        <f t="shared" si="3"/>
        <v>574.19116638329422</v>
      </c>
      <c r="S51" s="34">
        <f t="shared" si="3"/>
        <v>574.19116638329422</v>
      </c>
      <c r="T51" s="34">
        <f t="shared" si="3"/>
        <v>-100</v>
      </c>
      <c r="U51" s="34">
        <f t="shared" si="3"/>
        <v>15.809069548807875</v>
      </c>
      <c r="V51" s="34">
        <f t="shared" si="3"/>
        <v>-8.8408886230136101</v>
      </c>
      <c r="W51" s="34">
        <f t="shared" si="3"/>
        <v>-20.434659660085519</v>
      </c>
      <c r="X51" s="34">
        <f t="shared" si="3"/>
        <v>33.192247494832671</v>
      </c>
      <c r="Y51" s="34">
        <f t="shared" si="3"/>
        <v>33.192247494832671</v>
      </c>
      <c r="Z51" s="34">
        <f t="shared" si="3"/>
        <v>-54.830135028690854</v>
      </c>
      <c r="AA51" s="34">
        <f t="shared" si="3"/>
        <v>-54.830135028690854</v>
      </c>
      <c r="AB51" s="34" t="s">
        <v>26</v>
      </c>
      <c r="AC51" s="34" t="s">
        <v>26</v>
      </c>
      <c r="AD51" s="34">
        <f t="shared" si="3"/>
        <v>-100</v>
      </c>
      <c r="AE51" s="34" t="s">
        <v>26</v>
      </c>
      <c r="AF51" s="34">
        <f t="shared" si="3"/>
        <v>27.978730816331421</v>
      </c>
      <c r="AG51" s="34">
        <f t="shared" si="3"/>
        <v>24.671798369035169</v>
      </c>
      <c r="AH51" s="34">
        <f t="shared" si="3"/>
        <v>24.671798369035169</v>
      </c>
      <c r="AI51" s="34">
        <f t="shared" si="3"/>
        <v>-0.76753465731790316</v>
      </c>
      <c r="AJ51" s="34">
        <f t="shared" si="3"/>
        <v>-0.76753465731790316</v>
      </c>
    </row>
    <row r="52" spans="1:234" s="9" customFormat="1" ht="30" x14ac:dyDescent="0.25">
      <c r="A52" s="22" t="s">
        <v>24</v>
      </c>
      <c r="B52" s="9" t="s">
        <v>26</v>
      </c>
      <c r="C52" s="26">
        <v>77.400000000000006</v>
      </c>
      <c r="D52" s="26">
        <v>0</v>
      </c>
      <c r="E52" s="26">
        <v>0</v>
      </c>
      <c r="F52" s="26">
        <v>-0.34041579485677204</v>
      </c>
      <c r="G52" s="26">
        <v>-4.2390318518123818E-2</v>
      </c>
      <c r="H52" s="26">
        <v>3.2724264492613099E-2</v>
      </c>
      <c r="I52" s="26">
        <v>-9.6029349540484574E-2</v>
      </c>
      <c r="J52" s="26">
        <v>1.5860656503838779</v>
      </c>
      <c r="K52" s="41">
        <v>0</v>
      </c>
      <c r="L52" s="26">
        <v>-0.91805107319370594</v>
      </c>
      <c r="M52" s="41">
        <v>0.22190337876740485</v>
      </c>
      <c r="N52" s="26" t="s">
        <v>26</v>
      </c>
      <c r="O52" s="41" t="s">
        <v>26</v>
      </c>
      <c r="P52" s="26">
        <v>0</v>
      </c>
      <c r="Q52" s="41">
        <v>0</v>
      </c>
      <c r="R52" s="26">
        <v>65.533584147028549</v>
      </c>
      <c r="S52" s="41">
        <v>0</v>
      </c>
      <c r="T52" s="26">
        <v>0</v>
      </c>
      <c r="U52" s="26">
        <v>-5.7526486977475304E-2</v>
      </c>
      <c r="V52" s="26">
        <v>-10.197472153782424</v>
      </c>
      <c r="W52" s="41">
        <v>0</v>
      </c>
      <c r="X52" s="26">
        <v>-11.981352450965451</v>
      </c>
      <c r="Y52" s="41">
        <v>0</v>
      </c>
      <c r="Z52" s="26">
        <v>-6.8411007327679005</v>
      </c>
      <c r="AA52" s="41">
        <v>0</v>
      </c>
      <c r="AB52" s="26">
        <v>14.404288352121162</v>
      </c>
      <c r="AC52" s="41">
        <v>0</v>
      </c>
      <c r="AD52" s="26">
        <v>0</v>
      </c>
      <c r="AE52" s="26">
        <v>-21.831114083378033</v>
      </c>
      <c r="AF52" s="41">
        <v>0</v>
      </c>
      <c r="AG52" s="26">
        <v>16.390077727785521</v>
      </c>
      <c r="AH52" s="41">
        <v>0</v>
      </c>
      <c r="AI52" s="26">
        <v>1.1258729145442059</v>
      </c>
      <c r="AJ52" s="66">
        <v>0</v>
      </c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67"/>
      <c r="CR52" s="67"/>
      <c r="CS52" s="67"/>
      <c r="CT52" s="67"/>
      <c r="CU52" s="67"/>
      <c r="CV52" s="67"/>
      <c r="CW52" s="67"/>
      <c r="CX52" s="67"/>
      <c r="CY52" s="67"/>
      <c r="CZ52" s="67"/>
      <c r="DA52" s="67"/>
      <c r="DB52" s="67"/>
      <c r="DC52" s="67"/>
      <c r="DD52" s="67"/>
      <c r="DE52" s="67"/>
      <c r="DF52" s="67"/>
      <c r="DG52" s="67"/>
      <c r="DH52" s="67"/>
      <c r="DI52" s="67"/>
      <c r="DJ52" s="67"/>
      <c r="DK52" s="67"/>
      <c r="DL52" s="67"/>
      <c r="DM52" s="67"/>
      <c r="DN52" s="67"/>
      <c r="DO52" s="67"/>
      <c r="DP52" s="67"/>
      <c r="DQ52" s="67"/>
      <c r="DR52" s="67"/>
      <c r="DS52" s="67"/>
      <c r="DT52" s="67"/>
      <c r="DU52" s="67"/>
      <c r="DV52" s="67"/>
      <c r="DW52" s="67"/>
      <c r="DX52" s="67"/>
      <c r="DY52" s="67"/>
      <c r="DZ52" s="67"/>
      <c r="EA52" s="67"/>
      <c r="EB52" s="67"/>
      <c r="EC52" s="67"/>
      <c r="ED52" s="67"/>
      <c r="EE52" s="67"/>
      <c r="EF52" s="67"/>
      <c r="EG52" s="67"/>
      <c r="EH52" s="67"/>
      <c r="EI52" s="67"/>
      <c r="EJ52" s="67"/>
      <c r="EK52" s="67"/>
      <c r="EL52" s="67"/>
      <c r="EM52" s="67"/>
      <c r="EN52" s="67"/>
      <c r="EO52" s="67"/>
      <c r="EP52" s="67"/>
      <c r="EQ52" s="67"/>
      <c r="ER52" s="67"/>
      <c r="ES52" s="67"/>
      <c r="ET52" s="67"/>
      <c r="EU52" s="67"/>
      <c r="EV52" s="67"/>
      <c r="EW52" s="67"/>
      <c r="EX52" s="67"/>
      <c r="EY52" s="67"/>
      <c r="EZ52" s="67"/>
      <c r="FA52" s="67"/>
      <c r="FB52" s="67"/>
      <c r="FC52" s="67"/>
      <c r="FD52" s="67"/>
      <c r="FE52" s="67"/>
      <c r="FF52" s="67"/>
      <c r="FG52" s="67"/>
      <c r="FH52" s="67"/>
      <c r="FI52" s="67"/>
      <c r="FJ52" s="67"/>
      <c r="FK52" s="67"/>
      <c r="FL52" s="67"/>
      <c r="FM52" s="67"/>
      <c r="FN52" s="67"/>
      <c r="FO52" s="67"/>
      <c r="FP52" s="67"/>
      <c r="FQ52" s="67"/>
      <c r="FR52" s="67"/>
      <c r="FS52" s="67"/>
      <c r="FT52" s="67"/>
      <c r="FU52" s="67"/>
      <c r="FV52" s="67"/>
      <c r="FW52" s="67"/>
      <c r="FX52" s="67"/>
      <c r="FY52" s="67"/>
      <c r="FZ52" s="67"/>
      <c r="GA52" s="67"/>
      <c r="GB52" s="67"/>
      <c r="GC52" s="67"/>
      <c r="GD52" s="67"/>
      <c r="GE52" s="67"/>
      <c r="GF52" s="67"/>
      <c r="GG52" s="67"/>
      <c r="GH52" s="67"/>
      <c r="GI52" s="67"/>
      <c r="GJ52" s="67"/>
      <c r="GK52" s="67"/>
      <c r="GL52" s="67"/>
      <c r="GM52" s="67"/>
      <c r="GN52" s="67"/>
      <c r="GO52" s="67"/>
      <c r="GP52" s="67"/>
      <c r="GQ52" s="67"/>
      <c r="GR52" s="67"/>
      <c r="GS52" s="67"/>
      <c r="GT52" s="67"/>
      <c r="GU52" s="67"/>
      <c r="GV52" s="67"/>
      <c r="GW52" s="67"/>
      <c r="GX52" s="67"/>
      <c r="GY52" s="67"/>
      <c r="GZ52" s="67"/>
      <c r="HA52" s="67"/>
      <c r="HB52" s="67"/>
      <c r="HC52" s="67"/>
      <c r="HD52" s="67"/>
      <c r="HE52" s="67"/>
      <c r="HF52" s="67"/>
      <c r="HG52" s="67"/>
      <c r="HH52" s="67"/>
      <c r="HI52" s="67"/>
      <c r="HJ52" s="67"/>
      <c r="HK52" s="67"/>
      <c r="HL52" s="67"/>
      <c r="HM52" s="67"/>
      <c r="HN52" s="67"/>
      <c r="HO52" s="67"/>
      <c r="HP52" s="67"/>
      <c r="HQ52" s="67"/>
      <c r="HR52" s="67"/>
      <c r="HS52" s="67"/>
      <c r="HT52" s="67"/>
      <c r="HU52" s="67"/>
      <c r="HV52" s="67"/>
      <c r="HW52" s="67"/>
      <c r="HX52" s="67"/>
      <c r="HY52" s="67"/>
      <c r="HZ52" s="67"/>
    </row>
    <row r="53" spans="1:234" s="9" customFormat="1" ht="30" x14ac:dyDescent="0.25">
      <c r="A53" s="22" t="s">
        <v>25</v>
      </c>
      <c r="B53" s="9" t="s">
        <v>26</v>
      </c>
      <c r="C53" s="23">
        <v>-83.390349422849027</v>
      </c>
      <c r="D53" s="41">
        <v>0</v>
      </c>
      <c r="E53" s="26">
        <v>0</v>
      </c>
      <c r="F53" s="26">
        <v>-5.6126689016138213E-3</v>
      </c>
      <c r="G53" s="26">
        <v>5.2796531473793137E-2</v>
      </c>
      <c r="H53" s="26">
        <v>9.3276335415060377E-2</v>
      </c>
      <c r="I53" s="26">
        <v>0.8106814166960109</v>
      </c>
      <c r="J53" s="26">
        <v>-0.54245017814526419</v>
      </c>
      <c r="K53" s="41">
        <v>0</v>
      </c>
      <c r="L53" s="26">
        <v>0.701989644745178</v>
      </c>
      <c r="M53" s="41">
        <v>1.1106810812831642</v>
      </c>
      <c r="N53" s="26" t="s">
        <v>26</v>
      </c>
      <c r="O53" s="41" t="s">
        <v>26</v>
      </c>
      <c r="P53" s="26">
        <v>0</v>
      </c>
      <c r="Q53" s="41">
        <v>0</v>
      </c>
      <c r="R53" s="26">
        <v>85.167411709582154</v>
      </c>
      <c r="S53" s="41">
        <v>0</v>
      </c>
      <c r="T53" s="26">
        <v>-7.9021050775737507</v>
      </c>
      <c r="U53" s="26">
        <v>0.12531311563395739</v>
      </c>
      <c r="V53" s="26">
        <v>-4.5753646671391559</v>
      </c>
      <c r="W53" s="41">
        <v>0</v>
      </c>
      <c r="X53" s="26">
        <v>12.935031263044056</v>
      </c>
      <c r="Y53" s="41">
        <v>0</v>
      </c>
      <c r="Z53" s="26">
        <v>-24.258470262330601</v>
      </c>
      <c r="AA53" s="41">
        <v>0</v>
      </c>
      <c r="AB53" s="26">
        <v>80.052665151820989</v>
      </c>
      <c r="AC53" s="41">
        <v>0</v>
      </c>
      <c r="AD53" s="26">
        <v>-78.138122588894717</v>
      </c>
      <c r="AE53" s="26">
        <v>99.999786405762705</v>
      </c>
      <c r="AF53" s="41">
        <v>0</v>
      </c>
      <c r="AG53" s="26">
        <v>16.361093870155312</v>
      </c>
      <c r="AH53" s="41">
        <v>0</v>
      </c>
      <c r="AI53" s="26">
        <v>-0.13398612464174736</v>
      </c>
      <c r="AJ53" s="66">
        <v>0</v>
      </c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/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/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/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/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67"/>
      <c r="FY53" s="67"/>
      <c r="FZ53" s="67"/>
      <c r="GA53" s="67"/>
      <c r="GB53" s="67"/>
      <c r="GC53" s="67"/>
      <c r="GD53" s="67"/>
      <c r="GE53" s="67"/>
      <c r="GF53" s="67"/>
      <c r="GG53" s="67"/>
      <c r="GH53" s="67"/>
      <c r="GI53" s="67"/>
      <c r="GJ53" s="67"/>
      <c r="GK53" s="67"/>
      <c r="GL53" s="67"/>
      <c r="GM53" s="67"/>
      <c r="GN53" s="67"/>
      <c r="GO53" s="67"/>
      <c r="GP53" s="67"/>
      <c r="GQ53" s="67"/>
      <c r="GR53" s="67"/>
      <c r="GS53" s="67"/>
      <c r="GT53" s="67"/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/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/>
      <c r="HW53" s="67"/>
      <c r="HX53" s="67"/>
      <c r="HY53" s="67"/>
      <c r="HZ53" s="67"/>
    </row>
  </sheetData>
  <mergeCells count="13">
    <mergeCell ref="A28:A31"/>
    <mergeCell ref="A50:A51"/>
    <mergeCell ref="A4:A7"/>
    <mergeCell ref="A8:A11"/>
    <mergeCell ref="A12:A15"/>
    <mergeCell ref="A16:A19"/>
    <mergeCell ref="A20:A23"/>
    <mergeCell ref="A24:A27"/>
    <mergeCell ref="A32:A35"/>
    <mergeCell ref="A36:A39"/>
    <mergeCell ref="A40:A43"/>
    <mergeCell ref="A44:A45"/>
    <mergeCell ref="A46:A47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112" zoomScaleNormal="112" workbookViewId="0">
      <pane xSplit="2" ySplit="2" topLeftCell="C57" activePane="bottomRight" state="frozen"/>
      <selection pane="topRight" activeCell="C1" sqref="C1"/>
      <selection pane="bottomLeft" activeCell="A3" sqref="A3"/>
      <selection pane="bottomRight" activeCell="K58" sqref="K58:K59"/>
    </sheetView>
  </sheetViews>
  <sheetFormatPr baseColWidth="10" defaultColWidth="11" defaultRowHeight="15" x14ac:dyDescent="0.25"/>
  <cols>
    <col min="1" max="1" width="23.7109375" customWidth="1"/>
    <col min="2" max="2" width="16.85546875" customWidth="1"/>
    <col min="3" max="3" width="11.140625" customWidth="1"/>
    <col min="4" max="4" width="11.5703125" customWidth="1"/>
    <col min="5" max="5" width="15.85546875" customWidth="1"/>
    <col min="6" max="6" width="11.7109375" customWidth="1"/>
    <col min="7" max="7" width="12.85546875" customWidth="1"/>
    <col min="8" max="8" width="15.7109375" customWidth="1"/>
    <col min="9" max="9" width="14.85546875" customWidth="1"/>
    <col min="10" max="10" width="16" customWidth="1"/>
    <col min="11" max="11" width="14.85546875" customWidth="1"/>
  </cols>
  <sheetData>
    <row r="1" spans="1:11" ht="97.5" customHeight="1" x14ac:dyDescent="0.25">
      <c r="A1" s="178" t="s">
        <v>0</v>
      </c>
      <c r="B1" s="178"/>
      <c r="C1" s="35" t="s">
        <v>1</v>
      </c>
      <c r="D1" s="35" t="s">
        <v>2</v>
      </c>
      <c r="E1" s="35" t="s">
        <v>65</v>
      </c>
      <c r="F1" s="35" t="s">
        <v>4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</row>
    <row r="2" spans="1:11" ht="12.75" customHeight="1" x14ac:dyDescent="0.25">
      <c r="A2" s="179" t="s">
        <v>10</v>
      </c>
      <c r="B2" s="179"/>
      <c r="C2" s="6">
        <v>77.400000000000006</v>
      </c>
      <c r="D2" s="6">
        <v>7833.6</v>
      </c>
      <c r="E2" s="6">
        <v>103.9</v>
      </c>
      <c r="F2" s="6">
        <v>165.2</v>
      </c>
      <c r="G2" s="6">
        <v>245.7</v>
      </c>
      <c r="H2" s="6">
        <v>209.8</v>
      </c>
      <c r="I2" s="6">
        <v>149.5</v>
      </c>
      <c r="J2" s="6">
        <v>1215</v>
      </c>
      <c r="K2" s="6">
        <v>10000</v>
      </c>
    </row>
    <row r="3" spans="1:11" ht="12.75" customHeight="1" x14ac:dyDescent="0.25">
      <c r="A3" s="179">
        <v>2010</v>
      </c>
      <c r="B3" s="6" t="s">
        <v>11</v>
      </c>
      <c r="C3" s="10">
        <v>0</v>
      </c>
      <c r="D3" s="10">
        <v>106.9</v>
      </c>
      <c r="E3" s="10">
        <v>0</v>
      </c>
      <c r="F3" s="10">
        <v>128.1</v>
      </c>
      <c r="G3" s="10">
        <v>175.9</v>
      </c>
      <c r="H3" s="10">
        <v>165.6</v>
      </c>
      <c r="I3" s="10">
        <v>54.1</v>
      </c>
      <c r="J3" s="10">
        <v>115.7</v>
      </c>
      <c r="K3" s="8">
        <v>108.5</v>
      </c>
    </row>
    <row r="4" spans="1:11" ht="10.5" customHeight="1" x14ac:dyDescent="0.25">
      <c r="A4" s="179"/>
      <c r="B4" s="6" t="s">
        <v>12</v>
      </c>
      <c r="C4" s="10">
        <v>251.1</v>
      </c>
      <c r="D4" s="10">
        <v>109.4</v>
      </c>
      <c r="E4" s="10">
        <v>0</v>
      </c>
      <c r="F4" s="10">
        <v>329</v>
      </c>
      <c r="G4" s="10">
        <v>171.5</v>
      </c>
      <c r="H4" s="10">
        <v>192.8</v>
      </c>
      <c r="I4" s="10">
        <v>49.6</v>
      </c>
      <c r="J4" s="10">
        <v>115.7</v>
      </c>
      <c r="K4" s="8">
        <v>116.1</v>
      </c>
    </row>
    <row r="5" spans="1:11" ht="12.75" customHeight="1" x14ac:dyDescent="0.25">
      <c r="A5" s="179"/>
      <c r="B5" s="6" t="s">
        <v>13</v>
      </c>
      <c r="C5" s="10">
        <v>483.2</v>
      </c>
      <c r="D5" s="10">
        <v>146.6</v>
      </c>
      <c r="E5" s="10">
        <v>225.8</v>
      </c>
      <c r="F5" s="10">
        <v>184</v>
      </c>
      <c r="G5" s="10">
        <v>265.3</v>
      </c>
      <c r="H5" s="10">
        <v>266</v>
      </c>
      <c r="I5" s="10">
        <v>36.6</v>
      </c>
      <c r="J5" s="10">
        <v>112</v>
      </c>
      <c r="K5" s="8">
        <v>150.19999999999999</v>
      </c>
    </row>
    <row r="6" spans="1:11" ht="11.25" customHeight="1" x14ac:dyDescent="0.25">
      <c r="A6" s="179"/>
      <c r="B6" s="6" t="s">
        <v>14</v>
      </c>
      <c r="C6" s="10">
        <v>0</v>
      </c>
      <c r="D6" s="10">
        <v>126.1</v>
      </c>
      <c r="E6" s="10">
        <v>0</v>
      </c>
      <c r="F6" s="10">
        <v>162.69999999999999</v>
      </c>
      <c r="G6" s="10">
        <v>166.4</v>
      </c>
      <c r="H6" s="10">
        <v>173.1</v>
      </c>
      <c r="I6" s="10">
        <v>55.9</v>
      </c>
      <c r="J6" s="10">
        <v>126.3</v>
      </c>
      <c r="K6" s="8">
        <v>125.4</v>
      </c>
    </row>
    <row r="7" spans="1:11" ht="11.25" customHeight="1" x14ac:dyDescent="0.25">
      <c r="A7" s="179">
        <v>2011</v>
      </c>
      <c r="B7" s="6" t="s">
        <v>11</v>
      </c>
      <c r="C7" s="10">
        <v>0</v>
      </c>
      <c r="D7" s="10">
        <v>108.4</v>
      </c>
      <c r="E7" s="10">
        <v>0</v>
      </c>
      <c r="F7" s="10">
        <v>124.7</v>
      </c>
      <c r="G7" s="10">
        <v>163.9</v>
      </c>
      <c r="H7" s="10">
        <v>141.9</v>
      </c>
      <c r="I7" s="10">
        <v>40.9</v>
      </c>
      <c r="J7" s="10">
        <v>110.2</v>
      </c>
      <c r="K7" s="8">
        <v>108</v>
      </c>
    </row>
    <row r="8" spans="1:11" ht="12.75" customHeight="1" x14ac:dyDescent="0.25">
      <c r="A8" s="179"/>
      <c r="B8" s="6" t="s">
        <v>12</v>
      </c>
      <c r="C8" s="10">
        <v>0</v>
      </c>
      <c r="D8" s="10">
        <v>117.6</v>
      </c>
      <c r="E8" s="10">
        <v>0</v>
      </c>
      <c r="F8" s="10">
        <v>266.60000000000002</v>
      </c>
      <c r="G8" s="10">
        <v>438.3</v>
      </c>
      <c r="H8" s="10">
        <v>157.69999999999999</v>
      </c>
      <c r="I8" s="10">
        <v>39.6</v>
      </c>
      <c r="J8" s="10">
        <v>121.2</v>
      </c>
      <c r="K8" s="8">
        <v>125.9</v>
      </c>
    </row>
    <row r="9" spans="1:11" ht="10.5" customHeight="1" x14ac:dyDescent="0.25">
      <c r="A9" s="179"/>
      <c r="B9" s="6" t="s">
        <v>13</v>
      </c>
      <c r="C9" s="10">
        <v>840.8</v>
      </c>
      <c r="D9" s="10">
        <v>155.1</v>
      </c>
      <c r="E9" s="10">
        <v>250.9</v>
      </c>
      <c r="F9" s="10">
        <v>422.3</v>
      </c>
      <c r="G9" s="10">
        <v>321.10000000000002</v>
      </c>
      <c r="H9" s="10">
        <v>189.5</v>
      </c>
      <c r="I9" s="10">
        <v>57.4</v>
      </c>
      <c r="J9" s="10">
        <v>165</v>
      </c>
      <c r="K9" s="8">
        <v>170.3</v>
      </c>
    </row>
    <row r="10" spans="1:11" ht="11.25" customHeight="1" x14ac:dyDescent="0.25">
      <c r="A10" s="179"/>
      <c r="B10" s="6" t="s">
        <v>14</v>
      </c>
      <c r="C10" s="10">
        <v>0</v>
      </c>
      <c r="D10" s="10">
        <v>132.9</v>
      </c>
      <c r="E10" s="10">
        <v>0</v>
      </c>
      <c r="F10" s="10">
        <v>211.8</v>
      </c>
      <c r="G10" s="10">
        <v>322.10000000000002</v>
      </c>
      <c r="H10" s="10">
        <v>189</v>
      </c>
      <c r="I10" s="10">
        <v>64.900000000000006</v>
      </c>
      <c r="J10" s="10">
        <v>172.3</v>
      </c>
      <c r="K10" s="8">
        <v>141.4</v>
      </c>
    </row>
    <row r="11" spans="1:11" ht="9.75" customHeight="1" x14ac:dyDescent="0.25">
      <c r="A11" s="179">
        <v>2012</v>
      </c>
      <c r="B11" s="6" t="s">
        <v>11</v>
      </c>
      <c r="C11" s="10">
        <v>0</v>
      </c>
      <c r="D11" s="10">
        <v>121.2</v>
      </c>
      <c r="E11" s="10">
        <v>0</v>
      </c>
      <c r="F11" s="10">
        <v>157.69999999999999</v>
      </c>
      <c r="G11" s="10">
        <v>227.1</v>
      </c>
      <c r="H11" s="10">
        <v>138.30000000000001</v>
      </c>
      <c r="I11" s="10">
        <v>38.299999999999997</v>
      </c>
      <c r="J11" s="10">
        <v>189.1</v>
      </c>
      <c r="K11" s="8">
        <v>129.5</v>
      </c>
    </row>
    <row r="12" spans="1:11" ht="11.25" customHeight="1" x14ac:dyDescent="0.25">
      <c r="A12" s="179"/>
      <c r="B12" s="6" t="s">
        <v>12</v>
      </c>
      <c r="C12" s="10">
        <v>0</v>
      </c>
      <c r="D12" s="10">
        <v>138.6</v>
      </c>
      <c r="E12" s="10">
        <v>0</v>
      </c>
      <c r="F12" s="10">
        <v>221.2</v>
      </c>
      <c r="G12" s="10">
        <v>322.89999999999998</v>
      </c>
      <c r="H12" s="10">
        <v>169.4</v>
      </c>
      <c r="I12" s="10">
        <v>67.2</v>
      </c>
      <c r="J12" s="10">
        <v>124.9</v>
      </c>
      <c r="K12" s="8">
        <v>139.9</v>
      </c>
    </row>
    <row r="13" spans="1:11" ht="11.25" customHeight="1" x14ac:dyDescent="0.25">
      <c r="A13" s="179"/>
      <c r="B13" s="6" t="s">
        <v>13</v>
      </c>
      <c r="C13" s="10">
        <v>1140.9000000000001</v>
      </c>
      <c r="D13" s="10">
        <v>168.5</v>
      </c>
      <c r="E13" s="10">
        <v>225.3</v>
      </c>
      <c r="F13" s="10">
        <v>141.4</v>
      </c>
      <c r="G13" s="10">
        <v>325.60000000000002</v>
      </c>
      <c r="H13" s="10">
        <v>293.2</v>
      </c>
      <c r="I13" s="10">
        <v>75.5</v>
      </c>
      <c r="J13" s="10">
        <v>175.4</v>
      </c>
      <c r="K13" s="8">
        <v>179.6</v>
      </c>
    </row>
    <row r="14" spans="1:11" ht="11.25" customHeight="1" x14ac:dyDescent="0.25">
      <c r="A14" s="179"/>
      <c r="B14" s="6" t="s">
        <v>14</v>
      </c>
      <c r="C14" s="10">
        <v>0</v>
      </c>
      <c r="D14" s="10">
        <v>139.6</v>
      </c>
      <c r="E14" s="10">
        <v>0</v>
      </c>
      <c r="F14" s="10">
        <v>206.9</v>
      </c>
      <c r="G14" s="10">
        <v>196.3</v>
      </c>
      <c r="H14" s="10">
        <v>175.4</v>
      </c>
      <c r="I14" s="10">
        <v>51</v>
      </c>
      <c r="J14" s="10">
        <v>170.8</v>
      </c>
      <c r="K14" s="8">
        <v>142.80000000000001</v>
      </c>
    </row>
    <row r="15" spans="1:11" ht="12.75" customHeight="1" x14ac:dyDescent="0.25">
      <c r="A15" s="179">
        <v>2013</v>
      </c>
      <c r="B15" s="6" t="s">
        <v>11</v>
      </c>
      <c r="C15" s="10">
        <v>0</v>
      </c>
      <c r="D15" s="10">
        <v>125.5</v>
      </c>
      <c r="E15" s="10">
        <v>0</v>
      </c>
      <c r="F15" s="10">
        <v>42.3</v>
      </c>
      <c r="G15" s="10">
        <v>188.1</v>
      </c>
      <c r="H15" s="10">
        <v>122.6</v>
      </c>
      <c r="I15" s="10">
        <v>65.900000000000006</v>
      </c>
      <c r="J15" s="10">
        <v>173.1</v>
      </c>
      <c r="K15" s="8">
        <v>128.19999999999999</v>
      </c>
    </row>
    <row r="16" spans="1:11" ht="10.5" customHeight="1" x14ac:dyDescent="0.25">
      <c r="A16" s="179"/>
      <c r="B16" s="6" t="s">
        <v>12</v>
      </c>
      <c r="C16" s="12">
        <v>0</v>
      </c>
      <c r="D16" s="12">
        <v>135.1</v>
      </c>
      <c r="E16" s="12">
        <v>0</v>
      </c>
      <c r="F16" s="12">
        <v>175</v>
      </c>
      <c r="G16" s="12">
        <v>237.4</v>
      </c>
      <c r="H16" s="12">
        <v>181.1</v>
      </c>
      <c r="I16" s="12">
        <v>49.7</v>
      </c>
      <c r="J16" s="12">
        <v>195.4</v>
      </c>
      <c r="K16" s="6">
        <v>142.80000000000001</v>
      </c>
    </row>
    <row r="17" spans="1:11" ht="10.5" customHeight="1" x14ac:dyDescent="0.25">
      <c r="A17" s="179"/>
      <c r="B17" s="6" t="s">
        <v>13</v>
      </c>
      <c r="C17" s="13">
        <v>870.5</v>
      </c>
      <c r="D17" s="13">
        <v>156.6</v>
      </c>
      <c r="E17" s="10">
        <v>297.8</v>
      </c>
      <c r="F17" s="13">
        <v>274.7</v>
      </c>
      <c r="G17" s="13">
        <v>185.2</v>
      </c>
      <c r="H17" s="13">
        <v>278.2</v>
      </c>
      <c r="I17" s="13">
        <v>66.400000000000006</v>
      </c>
      <c r="J17" s="13">
        <v>197.1</v>
      </c>
      <c r="K17" s="14">
        <v>174.5</v>
      </c>
    </row>
    <row r="18" spans="1:11" ht="10.5" customHeight="1" x14ac:dyDescent="0.25">
      <c r="A18" s="179"/>
      <c r="B18" s="6" t="s">
        <v>14</v>
      </c>
      <c r="C18" s="10">
        <v>0</v>
      </c>
      <c r="D18" s="10">
        <v>138.1</v>
      </c>
      <c r="E18" s="10">
        <v>0</v>
      </c>
      <c r="F18" s="10">
        <v>297.89999999999998</v>
      </c>
      <c r="G18" s="10">
        <v>345.2</v>
      </c>
      <c r="H18" s="10">
        <v>205.6</v>
      </c>
      <c r="I18" s="10">
        <v>62.3</v>
      </c>
      <c r="J18" s="10">
        <v>207.3</v>
      </c>
      <c r="K18" s="8">
        <v>152.1</v>
      </c>
    </row>
    <row r="19" spans="1:11" ht="11.25" customHeight="1" x14ac:dyDescent="0.25">
      <c r="A19" s="179">
        <v>2014</v>
      </c>
      <c r="B19" s="6" t="s">
        <v>11</v>
      </c>
      <c r="C19" s="10">
        <v>0</v>
      </c>
      <c r="D19" s="10">
        <v>115</v>
      </c>
      <c r="E19" s="10">
        <v>0</v>
      </c>
      <c r="F19" s="10">
        <v>275.5</v>
      </c>
      <c r="G19" s="10">
        <v>177.7</v>
      </c>
      <c r="H19" s="10">
        <v>230.6</v>
      </c>
      <c r="I19" s="10">
        <v>70.099999999999994</v>
      </c>
      <c r="J19" s="10">
        <v>202.5</v>
      </c>
      <c r="K19" s="8">
        <v>129.5</v>
      </c>
    </row>
    <row r="20" spans="1:11" ht="12.75" customHeight="1" x14ac:dyDescent="0.25">
      <c r="A20" s="179"/>
      <c r="B20" s="6" t="s">
        <v>12</v>
      </c>
      <c r="C20" s="37">
        <v>0</v>
      </c>
      <c r="D20" s="37">
        <v>127.01198247693557</v>
      </c>
      <c r="E20" s="37">
        <v>0</v>
      </c>
      <c r="F20" s="37">
        <v>169.60679546029357</v>
      </c>
      <c r="G20" s="37">
        <v>349.4789386569023</v>
      </c>
      <c r="H20" s="37">
        <v>253.41632164248557</v>
      </c>
      <c r="I20" s="37">
        <v>74.453116209994249</v>
      </c>
      <c r="J20" s="37">
        <v>146.3849271533559</v>
      </c>
      <c r="K20" s="43">
        <v>135.08565980775916</v>
      </c>
    </row>
    <row r="21" spans="1:11" ht="12" customHeight="1" x14ac:dyDescent="0.25">
      <c r="A21" s="179"/>
      <c r="B21" s="7" t="s">
        <v>13</v>
      </c>
      <c r="C21" s="44">
        <v>422.67810100330701</v>
      </c>
      <c r="D21" s="37">
        <v>158.43208146955598</v>
      </c>
      <c r="E21" s="37">
        <v>319.01770047473542</v>
      </c>
      <c r="F21" s="37">
        <v>362.19539995044374</v>
      </c>
      <c r="G21" s="37">
        <v>286.10475125645542</v>
      </c>
      <c r="H21" s="37">
        <v>381.71354425250189</v>
      </c>
      <c r="I21" s="37">
        <v>132.60214529046453</v>
      </c>
      <c r="J21" s="37">
        <v>124.77560432356688</v>
      </c>
      <c r="K21" s="20">
        <v>168.84744151381372</v>
      </c>
    </row>
    <row r="22" spans="1:11" ht="12.75" customHeight="1" x14ac:dyDescent="0.25">
      <c r="A22" s="179"/>
      <c r="B22" s="7" t="s">
        <v>14</v>
      </c>
      <c r="C22" s="37">
        <v>0</v>
      </c>
      <c r="D22" s="37">
        <v>138.14023415998639</v>
      </c>
      <c r="E22" s="37">
        <v>0</v>
      </c>
      <c r="F22" s="37">
        <v>89.165071149472112</v>
      </c>
      <c r="G22" s="37">
        <v>182.45961214247993</v>
      </c>
      <c r="H22" s="37">
        <v>314.28416110718433</v>
      </c>
      <c r="I22" s="37">
        <v>84.676056881040964</v>
      </c>
      <c r="J22" s="37">
        <v>142.5547611959224</v>
      </c>
      <c r="K22" s="20">
        <v>139.35069027075622</v>
      </c>
    </row>
    <row r="23" spans="1:11" ht="12.75" customHeight="1" x14ac:dyDescent="0.25">
      <c r="A23" s="182">
        <v>2015</v>
      </c>
      <c r="B23" s="40" t="s">
        <v>11</v>
      </c>
      <c r="C23" s="37">
        <v>0</v>
      </c>
      <c r="D23" s="37">
        <v>120.50627404338708</v>
      </c>
      <c r="E23" s="37">
        <v>0</v>
      </c>
      <c r="F23" s="37">
        <v>163.3967428894816</v>
      </c>
      <c r="G23" s="37">
        <v>225.35641058023924</v>
      </c>
      <c r="H23" s="37">
        <v>214.28516455681108</v>
      </c>
      <c r="I23" s="37">
        <v>59.610331003735482</v>
      </c>
      <c r="J23" s="37">
        <v>142.2853793020823</v>
      </c>
      <c r="K23" s="20">
        <v>125.30547902433435</v>
      </c>
    </row>
    <row r="24" spans="1:11" ht="12.75" customHeight="1" x14ac:dyDescent="0.25">
      <c r="A24" s="183"/>
      <c r="B24" s="36" t="s">
        <v>12</v>
      </c>
      <c r="C24" s="37">
        <v>0</v>
      </c>
      <c r="D24" s="37">
        <v>117</v>
      </c>
      <c r="E24" s="37">
        <v>0</v>
      </c>
      <c r="F24" s="37">
        <v>214.63703625443719</v>
      </c>
      <c r="G24" s="37">
        <v>211.69262671174394</v>
      </c>
      <c r="H24" s="37">
        <v>230.12234262761169</v>
      </c>
      <c r="I24" s="37">
        <v>45.717684907414679</v>
      </c>
      <c r="J24" s="37">
        <v>144.68016727579837</v>
      </c>
      <c r="K24" s="20">
        <v>123.45012809878742</v>
      </c>
    </row>
    <row r="25" spans="1:11" ht="12.75" customHeight="1" x14ac:dyDescent="0.25">
      <c r="A25" s="183"/>
      <c r="B25" s="42" t="s">
        <v>13</v>
      </c>
      <c r="C25" s="37">
        <v>205.03335014853428</v>
      </c>
      <c r="D25" s="37">
        <v>154.44996553445839</v>
      </c>
      <c r="E25" s="37">
        <v>287.64115323362438</v>
      </c>
      <c r="F25" s="37">
        <v>253.15707324182796</v>
      </c>
      <c r="G25" s="37">
        <v>212.86930449831101</v>
      </c>
      <c r="H25" s="37">
        <v>296.06656276874071</v>
      </c>
      <c r="I25" s="37">
        <v>89.170724245293954</v>
      </c>
      <c r="J25" s="37">
        <v>134.05619753709331</v>
      </c>
      <c r="K25" s="20">
        <v>158.80448946640712</v>
      </c>
    </row>
    <row r="26" spans="1:11" ht="12.75" customHeight="1" x14ac:dyDescent="0.25">
      <c r="A26" s="183"/>
      <c r="B26" s="49" t="s">
        <v>14</v>
      </c>
      <c r="C26" s="37">
        <v>0</v>
      </c>
      <c r="D26" s="37">
        <v>127.73603544617249</v>
      </c>
      <c r="E26" s="37">
        <v>0</v>
      </c>
      <c r="F26" s="37">
        <v>266.55920339610032</v>
      </c>
      <c r="G26" s="37">
        <v>187.38003636067</v>
      </c>
      <c r="H26" s="37">
        <v>202.25857297606561</v>
      </c>
      <c r="I26" s="37">
        <v>86.606766622393664</v>
      </c>
      <c r="J26" s="37">
        <v>134.6846635410588</v>
      </c>
      <c r="K26" s="20">
        <v>130.96981487535624</v>
      </c>
    </row>
    <row r="27" spans="1:11" ht="12.75" customHeight="1" x14ac:dyDescent="0.25">
      <c r="A27" s="183">
        <v>2016</v>
      </c>
      <c r="B27" s="47" t="s">
        <v>11</v>
      </c>
      <c r="C27" s="37">
        <v>0</v>
      </c>
      <c r="D27" s="37">
        <v>123.60466677223626</v>
      </c>
      <c r="E27" s="37">
        <v>0</v>
      </c>
      <c r="F27" s="37">
        <v>204.47457828496954</v>
      </c>
      <c r="G27" s="37">
        <v>188.85873516082376</v>
      </c>
      <c r="H27" s="37">
        <v>313.22552046050896</v>
      </c>
      <c r="I27" s="37">
        <v>54.86795116912355</v>
      </c>
      <c r="J27" s="37">
        <v>133.15891821789586</v>
      </c>
      <c r="K27" s="20">
        <v>128.41528461372656</v>
      </c>
    </row>
    <row r="28" spans="1:11" ht="12.75" customHeight="1" x14ac:dyDescent="0.25">
      <c r="A28" s="183"/>
      <c r="B28" s="50" t="s">
        <v>12</v>
      </c>
      <c r="C28" s="37">
        <v>0</v>
      </c>
      <c r="D28" s="37">
        <v>125.06534202097308</v>
      </c>
      <c r="E28" s="37">
        <v>0</v>
      </c>
      <c r="F28" s="37">
        <v>152.55728510701124</v>
      </c>
      <c r="G28" s="37">
        <v>230.57483380601818</v>
      </c>
      <c r="H28" s="37">
        <v>313.54240389794001</v>
      </c>
      <c r="I28" s="37">
        <v>45.788242848883911</v>
      </c>
      <c r="J28" s="37">
        <v>148.35571311361437</v>
      </c>
      <c r="K28" s="20">
        <v>131.44191167258762</v>
      </c>
    </row>
    <row r="29" spans="1:11" ht="12.75" customHeight="1" x14ac:dyDescent="0.25">
      <c r="A29" s="183"/>
      <c r="B29" s="54" t="s">
        <v>13</v>
      </c>
      <c r="C29" s="37">
        <v>101.85639818395831</v>
      </c>
      <c r="D29" s="37">
        <v>154.15463782821161</v>
      </c>
      <c r="E29" s="37">
        <v>269.00577723133085</v>
      </c>
      <c r="F29" s="37">
        <v>173.52857815887566</v>
      </c>
      <c r="G29" s="37">
        <v>126.16241498458828</v>
      </c>
      <c r="H29" s="37">
        <v>334.26614911086898</v>
      </c>
      <c r="I29" s="37">
        <v>88.403562877803083</v>
      </c>
      <c r="J29" s="37">
        <v>142.00729177090224</v>
      </c>
      <c r="K29" s="20">
        <v>155.90105187316684</v>
      </c>
    </row>
    <row r="30" spans="1:11" ht="12.75" customHeight="1" x14ac:dyDescent="0.25">
      <c r="A30" s="184"/>
      <c r="B30" s="51" t="s">
        <v>14</v>
      </c>
      <c r="C30" s="37">
        <v>0</v>
      </c>
      <c r="D30" s="37">
        <v>113.1531437653683</v>
      </c>
      <c r="E30" s="37">
        <v>0</v>
      </c>
      <c r="F30" s="37">
        <v>184.02972185751267</v>
      </c>
      <c r="G30" s="37">
        <v>220.87043675869077</v>
      </c>
      <c r="H30" s="37">
        <v>296.05459337612422</v>
      </c>
      <c r="I30" s="37">
        <v>96.529237130474399</v>
      </c>
      <c r="J30" s="37">
        <v>140.7902264187143</v>
      </c>
      <c r="K30" s="20">
        <v>121.86436302521145</v>
      </c>
    </row>
    <row r="31" spans="1:11" ht="12.75" customHeight="1" x14ac:dyDescent="0.25">
      <c r="A31" s="182">
        <v>2017</v>
      </c>
      <c r="B31" s="56" t="s">
        <v>11</v>
      </c>
      <c r="C31" s="37">
        <v>0</v>
      </c>
      <c r="D31" s="37">
        <v>117.29413834672333</v>
      </c>
      <c r="E31" s="37">
        <v>0</v>
      </c>
      <c r="F31" s="37">
        <v>13.838259167746266</v>
      </c>
      <c r="G31" s="37">
        <v>95.747323119821786</v>
      </c>
      <c r="H31" s="37">
        <v>201.46842861582167</v>
      </c>
      <c r="I31" s="37">
        <v>59.141739981545406</v>
      </c>
      <c r="J31" s="37">
        <v>138.60305982631613</v>
      </c>
      <c r="K31" s="20">
        <v>116.42178646507425</v>
      </c>
    </row>
    <row r="32" spans="1:11" ht="12.75" customHeight="1" x14ac:dyDescent="0.25">
      <c r="A32" s="183"/>
      <c r="B32" s="64" t="s">
        <v>12</v>
      </c>
      <c r="C32" s="37">
        <v>0</v>
      </c>
      <c r="D32" s="37">
        <v>135.70134689177692</v>
      </c>
      <c r="E32" s="37">
        <v>0</v>
      </c>
      <c r="F32" s="37">
        <v>22.348305014789684</v>
      </c>
      <c r="G32" s="37">
        <v>145.27148548113041</v>
      </c>
      <c r="H32" s="37">
        <v>207.87740003461684</v>
      </c>
      <c r="I32" s="37">
        <v>36.464032906623871</v>
      </c>
      <c r="J32" s="37">
        <v>132.75505122136551</v>
      </c>
      <c r="K32" s="20">
        <v>131.27854782021308</v>
      </c>
    </row>
    <row r="33" spans="1:11" ht="12.75" customHeight="1" x14ac:dyDescent="0.25">
      <c r="A33" s="183"/>
      <c r="B33" s="64" t="s">
        <v>13</v>
      </c>
      <c r="C33" s="37">
        <v>560.50669805504174</v>
      </c>
      <c r="D33" s="37">
        <v>164.69686234755972</v>
      </c>
      <c r="E33" s="37">
        <v>253.70771367181956</v>
      </c>
      <c r="F33" s="37">
        <v>12.022445118073577</v>
      </c>
      <c r="G33" s="37">
        <v>122.1511915320456</v>
      </c>
      <c r="H33" s="37">
        <v>224.43430097443681</v>
      </c>
      <c r="I33" s="37">
        <v>83.15858730130789</v>
      </c>
      <c r="J33" s="37">
        <v>134.9570328256423</v>
      </c>
      <c r="K33" s="20">
        <v>161.53945735575732</v>
      </c>
    </row>
    <row r="34" spans="1:11" s="63" customFormat="1" ht="12.75" customHeight="1" x14ac:dyDescent="0.25">
      <c r="A34" s="184"/>
      <c r="B34" s="64" t="s">
        <v>14</v>
      </c>
      <c r="C34" s="37">
        <v>0</v>
      </c>
      <c r="D34" s="37">
        <v>143.36328889910268</v>
      </c>
      <c r="E34" s="37">
        <v>0</v>
      </c>
      <c r="F34" s="37">
        <v>16.999309872291882</v>
      </c>
      <c r="G34" s="37">
        <v>139.47277399390154</v>
      </c>
      <c r="H34" s="37">
        <v>127.88581134251361</v>
      </c>
      <c r="I34" s="37">
        <v>38.224030339268396</v>
      </c>
      <c r="J34" s="37">
        <v>174.6552851000709</v>
      </c>
      <c r="K34" s="20">
        <v>140.49032076150175</v>
      </c>
    </row>
    <row r="35" spans="1:11" s="63" customFormat="1" ht="12.75" customHeight="1" x14ac:dyDescent="0.25">
      <c r="A35" s="185">
        <v>2018</v>
      </c>
      <c r="B35" s="69" t="s">
        <v>11</v>
      </c>
      <c r="C35" s="37">
        <v>0</v>
      </c>
      <c r="D35" s="37">
        <v>129.52403401653072</v>
      </c>
      <c r="E35" s="37">
        <v>0</v>
      </c>
      <c r="F35" s="37">
        <v>3.9470298950059832</v>
      </c>
      <c r="G35" s="37">
        <v>98.06242073464405</v>
      </c>
      <c r="H35" s="37">
        <v>142.24856088062535</v>
      </c>
      <c r="I35" s="37">
        <v>27.721181460702173</v>
      </c>
      <c r="J35" s="37">
        <v>173.98301798452977</v>
      </c>
      <c r="K35" s="20">
        <v>128.48293016518434</v>
      </c>
    </row>
    <row r="36" spans="1:11" s="63" customFormat="1" ht="12.75" customHeight="1" x14ac:dyDescent="0.25">
      <c r="A36" s="186"/>
      <c r="B36" s="81" t="s">
        <v>12</v>
      </c>
      <c r="C36" s="37">
        <v>0</v>
      </c>
      <c r="D36" s="37">
        <v>133.37694789399492</v>
      </c>
      <c r="E36" s="37">
        <v>0</v>
      </c>
      <c r="F36" s="37">
        <v>10.239746331392702</v>
      </c>
      <c r="G36" s="37">
        <v>137.20858688510299</v>
      </c>
      <c r="H36" s="37">
        <v>223.40531351014005</v>
      </c>
      <c r="I36" s="37">
        <v>30.857013691362962</v>
      </c>
      <c r="J36" s="37">
        <v>185.1406144403702</v>
      </c>
      <c r="K36" s="20">
        <v>135.67171275347641</v>
      </c>
    </row>
    <row r="37" spans="1:11" s="63" customFormat="1" ht="12.75" customHeight="1" x14ac:dyDescent="0.25">
      <c r="A37" s="186"/>
      <c r="B37" s="80" t="s">
        <v>13</v>
      </c>
      <c r="C37" s="37">
        <v>661.45395437475486</v>
      </c>
      <c r="D37" s="37">
        <v>161.33901472866773</v>
      </c>
      <c r="E37" s="37">
        <v>237.95298713732993</v>
      </c>
      <c r="F37" s="37">
        <v>11.055170282412631</v>
      </c>
      <c r="G37" s="37">
        <v>192.0871303079625</v>
      </c>
      <c r="H37" s="37">
        <v>167.7132757787387</v>
      </c>
      <c r="I37" s="37">
        <v>34.206145760096824</v>
      </c>
      <c r="J37" s="37">
        <v>179.95474975141602</v>
      </c>
      <c r="K37" s="20">
        <v>164.77000979179473</v>
      </c>
    </row>
    <row r="38" spans="1:11" s="63" customFormat="1" ht="12.75" customHeight="1" x14ac:dyDescent="0.25">
      <c r="A38" s="187"/>
      <c r="B38" s="83" t="s">
        <v>14</v>
      </c>
      <c r="C38" s="37">
        <v>0</v>
      </c>
      <c r="D38" s="37">
        <v>136.17415727698929</v>
      </c>
      <c r="E38" s="37">
        <v>0</v>
      </c>
      <c r="F38" s="37">
        <v>7.0253885948770503</v>
      </c>
      <c r="G38" s="37">
        <v>208.89752848616556</v>
      </c>
      <c r="H38" s="37">
        <v>77.900029788007927</v>
      </c>
      <c r="I38" s="37">
        <v>34.879991971715519</v>
      </c>
      <c r="J38" s="37">
        <v>181.40161042805499</v>
      </c>
      <c r="K38" s="20">
        <v>136.11407230291695</v>
      </c>
    </row>
    <row r="39" spans="1:11" s="63" customFormat="1" ht="12.75" customHeight="1" x14ac:dyDescent="0.25">
      <c r="A39" s="185">
        <v>2019</v>
      </c>
      <c r="B39" s="84" t="s">
        <v>11</v>
      </c>
      <c r="C39" s="37">
        <v>0</v>
      </c>
      <c r="D39" s="37">
        <v>127.52386280409877</v>
      </c>
      <c r="E39" s="37">
        <v>0</v>
      </c>
      <c r="F39" s="37">
        <v>0.19222366479268657</v>
      </c>
      <c r="G39" s="37">
        <v>138.20060738386113</v>
      </c>
      <c r="H39" s="37">
        <v>46.733362319030618</v>
      </c>
      <c r="I39" s="37">
        <v>18.012446019621144</v>
      </c>
      <c r="J39" s="37">
        <v>187.53015049828332</v>
      </c>
      <c r="K39" s="20">
        <v>127.3323129257071</v>
      </c>
    </row>
    <row r="40" spans="1:11" s="63" customFormat="1" ht="12.75" customHeight="1" x14ac:dyDescent="0.25">
      <c r="A40" s="186"/>
      <c r="B40" s="89" t="s">
        <v>12</v>
      </c>
      <c r="C40" s="37">
        <v>0</v>
      </c>
      <c r="D40" s="37">
        <v>132.22402063480052</v>
      </c>
      <c r="E40" s="37">
        <v>0</v>
      </c>
      <c r="F40" s="37">
        <v>0.10558794605278932</v>
      </c>
      <c r="G40" s="37">
        <v>167.55364334612241</v>
      </c>
      <c r="H40" s="37">
        <v>70.635154369483615</v>
      </c>
      <c r="I40" s="37">
        <v>15.103889783428208</v>
      </c>
      <c r="J40" s="37">
        <v>201.70763583735172</v>
      </c>
      <c r="K40" s="20">
        <v>133.91368809304007</v>
      </c>
    </row>
    <row r="41" spans="1:11" s="63" customFormat="1" ht="12.75" customHeight="1" x14ac:dyDescent="0.25">
      <c r="A41" s="186"/>
      <c r="B41" s="71" t="s">
        <v>13</v>
      </c>
      <c r="C41" s="37">
        <v>665.20318367804498</v>
      </c>
      <c r="D41" s="37">
        <v>172.83401098512425</v>
      </c>
      <c r="E41" s="37">
        <v>91.886611756237315</v>
      </c>
      <c r="F41" s="37">
        <v>0.25697722636209425</v>
      </c>
      <c r="G41" s="37">
        <v>149.4310716118228</v>
      </c>
      <c r="H41" s="37">
        <v>264.79614961682319</v>
      </c>
      <c r="I41" s="37">
        <v>55.924238844272239</v>
      </c>
      <c r="J41" s="37">
        <v>199.60131936730039</v>
      </c>
      <c r="K41" s="20">
        <v>175.81642271870382</v>
      </c>
    </row>
    <row r="42" spans="1:11" s="63" customFormat="1" ht="12.75" customHeight="1" x14ac:dyDescent="0.25">
      <c r="A42" s="187"/>
      <c r="B42" s="71" t="s">
        <v>14</v>
      </c>
      <c r="C42" s="37">
        <v>0</v>
      </c>
      <c r="D42" s="37">
        <v>142.98431953394436</v>
      </c>
      <c r="E42" s="37">
        <v>0</v>
      </c>
      <c r="F42" s="37">
        <v>1.044305251155778</v>
      </c>
      <c r="G42" s="37">
        <v>241.27239117398361</v>
      </c>
      <c r="H42" s="37">
        <v>174.37492164749557</v>
      </c>
      <c r="I42" s="37">
        <v>59.204547348430964</v>
      </c>
      <c r="J42" s="37">
        <v>192.27113701879705</v>
      </c>
      <c r="K42" s="20">
        <v>145.85445770284815</v>
      </c>
    </row>
    <row r="43" spans="1:11" s="63" customFormat="1" ht="12.75" customHeight="1" x14ac:dyDescent="0.25">
      <c r="A43" s="185">
        <v>2020</v>
      </c>
      <c r="B43" s="71" t="s">
        <v>11</v>
      </c>
      <c r="C43" s="37">
        <v>0</v>
      </c>
      <c r="D43" s="37">
        <v>133.73280673551244</v>
      </c>
      <c r="E43" s="37">
        <v>0</v>
      </c>
      <c r="F43" s="37">
        <v>0.24535421508783969</v>
      </c>
      <c r="G43" s="37">
        <v>206.01225629803608</v>
      </c>
      <c r="H43" s="37">
        <v>147.57002521649528</v>
      </c>
      <c r="I43" s="37">
        <v>23.549678827691181</v>
      </c>
      <c r="J43" s="37">
        <v>199.56898299146846</v>
      </c>
      <c r="K43" s="20">
        <v>137.52192197108297</v>
      </c>
    </row>
    <row r="44" spans="1:11" s="63" customFormat="1" ht="12.75" customHeight="1" x14ac:dyDescent="0.25">
      <c r="A44" s="186"/>
      <c r="B44" s="95" t="s">
        <v>12</v>
      </c>
      <c r="C44" s="37">
        <v>0</v>
      </c>
      <c r="D44" s="37">
        <v>134.03037807820613</v>
      </c>
      <c r="E44" s="37">
        <v>0</v>
      </c>
      <c r="F44" s="37">
        <v>0.71186460505346372</v>
      </c>
      <c r="G44" s="37">
        <v>168.53599951116902</v>
      </c>
      <c r="H44" s="37">
        <v>159.63010020330793</v>
      </c>
      <c r="I44" s="37">
        <v>19.329766448728968</v>
      </c>
      <c r="J44" s="37">
        <v>240.78046150536167</v>
      </c>
      <c r="K44" s="20">
        <v>142.04585832040502</v>
      </c>
    </row>
    <row r="45" spans="1:11" s="63" customFormat="1" ht="12.75" customHeight="1" x14ac:dyDescent="0.25">
      <c r="A45" s="186"/>
      <c r="B45" s="96" t="s">
        <v>13</v>
      </c>
      <c r="C45" s="37">
        <v>605.88767445770975</v>
      </c>
      <c r="D45" s="37">
        <v>175.93159838235292</v>
      </c>
      <c r="E45" s="37">
        <v>91.886611756237315</v>
      </c>
      <c r="F45" s="37">
        <v>1.6488165984448322</v>
      </c>
      <c r="G45" s="37">
        <v>253.00067242410086</v>
      </c>
      <c r="H45" s="37">
        <v>276.75651968003507</v>
      </c>
      <c r="I45" s="37">
        <v>25.739707325870601</v>
      </c>
      <c r="J45" s="37">
        <v>199.87874322303364</v>
      </c>
      <c r="K45" s="20">
        <v>180.17655120114117</v>
      </c>
    </row>
    <row r="46" spans="1:11" s="63" customFormat="1" ht="12.75" customHeight="1" x14ac:dyDescent="0.25">
      <c r="A46" s="187"/>
      <c r="B46" s="100" t="s">
        <v>14</v>
      </c>
      <c r="C46" s="37">
        <v>0</v>
      </c>
      <c r="D46" s="37">
        <v>152.42997381348613</v>
      </c>
      <c r="E46" s="37">
        <v>0</v>
      </c>
      <c r="F46" s="37">
        <v>6.7341293470789552</v>
      </c>
      <c r="G46" s="37">
        <v>210.1380922892194</v>
      </c>
      <c r="H46" s="37">
        <v>231.64927088429255</v>
      </c>
      <c r="I46" s="37">
        <v>25.703221779122892</v>
      </c>
      <c r="J46" s="37">
        <v>197.72276101553459</v>
      </c>
      <c r="K46" s="20">
        <v>153.95028609992337</v>
      </c>
    </row>
    <row r="47" spans="1:11" s="63" customFormat="1" ht="12.75" customHeight="1" x14ac:dyDescent="0.25">
      <c r="A47" s="185">
        <v>2021</v>
      </c>
      <c r="B47" s="102" t="s">
        <v>11</v>
      </c>
      <c r="C47" s="37">
        <v>0</v>
      </c>
      <c r="D47" s="37">
        <v>140.15467057683887</v>
      </c>
      <c r="E47" s="37">
        <v>0</v>
      </c>
      <c r="F47" s="37">
        <v>2.02537045748449</v>
      </c>
      <c r="G47" s="37">
        <v>179.9236039617148</v>
      </c>
      <c r="H47" s="37">
        <v>189.95687116307113</v>
      </c>
      <c r="I47" s="37">
        <v>23.549678827691181</v>
      </c>
      <c r="J47" s="37">
        <v>185.04417552234199</v>
      </c>
      <c r="K47" s="20">
        <v>141.06753168454335</v>
      </c>
    </row>
    <row r="48" spans="1:11" s="63" customFormat="1" ht="12.75" customHeight="1" x14ac:dyDescent="0.25">
      <c r="A48" s="186"/>
      <c r="B48" s="104" t="s">
        <v>12</v>
      </c>
      <c r="C48" s="37">
        <v>153.24482932571047</v>
      </c>
      <c r="D48" s="37">
        <v>147.88766981765164</v>
      </c>
      <c r="E48" s="37">
        <v>0</v>
      </c>
      <c r="F48" s="37">
        <v>4.2529892947107877</v>
      </c>
      <c r="G48" s="37">
        <v>183.42628651766455</v>
      </c>
      <c r="H48" s="37">
        <v>306.71471218151896</v>
      </c>
      <c r="I48" s="37">
        <v>19.329766448728968</v>
      </c>
      <c r="J48" s="37">
        <v>191.40165322762974</v>
      </c>
      <c r="K48" s="20">
        <v>151.59549140491441</v>
      </c>
    </row>
    <row r="49" spans="1:25" s="63" customFormat="1" ht="12.75" customHeight="1" x14ac:dyDescent="0.25">
      <c r="A49" s="186"/>
      <c r="B49" s="106" t="s">
        <v>13</v>
      </c>
      <c r="C49" s="37">
        <v>621.80471946639773</v>
      </c>
      <c r="D49" s="37">
        <v>166.57135322424659</v>
      </c>
      <c r="E49" s="37">
        <v>128.31198699816579</v>
      </c>
      <c r="F49" s="37">
        <v>3.8748821366501041</v>
      </c>
      <c r="G49" s="37">
        <v>220.36513143310117</v>
      </c>
      <c r="H49" s="37">
        <v>352.19137346691122</v>
      </c>
      <c r="I49" s="37">
        <v>30.491463618042811</v>
      </c>
      <c r="J49" s="37">
        <v>206.62380920937559</v>
      </c>
      <c r="K49" s="20">
        <v>175.05916574399632</v>
      </c>
    </row>
    <row r="50" spans="1:25" s="63" customFormat="1" ht="12.75" customHeight="1" x14ac:dyDescent="0.25">
      <c r="A50" s="187"/>
      <c r="B50" s="110" t="s">
        <v>14</v>
      </c>
      <c r="C50" s="37">
        <v>0</v>
      </c>
      <c r="D50" s="37">
        <v>152.18216120744523</v>
      </c>
      <c r="E50" s="37">
        <v>0</v>
      </c>
      <c r="F50" s="37">
        <v>7.5483526269381462</v>
      </c>
      <c r="G50" s="37">
        <v>237.63165012346772</v>
      </c>
      <c r="H50" s="37">
        <v>193.01562034243119</v>
      </c>
      <c r="I50" s="37">
        <v>25.126521304535657</v>
      </c>
      <c r="J50" s="37">
        <v>198.27917301417693</v>
      </c>
      <c r="K50" s="20">
        <v>153.69024688677328</v>
      </c>
    </row>
    <row r="51" spans="1:25" s="63" customFormat="1" ht="12.75" customHeight="1" x14ac:dyDescent="0.25">
      <c r="A51" s="185">
        <v>2022</v>
      </c>
      <c r="B51" s="114" t="s">
        <v>11</v>
      </c>
      <c r="C51" s="37">
        <v>0</v>
      </c>
      <c r="D51" s="37">
        <v>145.12646508006634</v>
      </c>
      <c r="E51" s="37">
        <v>0</v>
      </c>
      <c r="F51" s="37">
        <v>1.4469050703797239</v>
      </c>
      <c r="G51" s="37">
        <v>214.70993725308449</v>
      </c>
      <c r="H51" s="37">
        <v>209.91848313692608</v>
      </c>
      <c r="I51" s="37">
        <v>20.480271304418029</v>
      </c>
      <c r="J51" s="37">
        <v>207.32177144380793</v>
      </c>
      <c r="K51" s="20">
        <v>148.88623270192386</v>
      </c>
    </row>
    <row r="52" spans="1:25" s="63" customFormat="1" ht="12.75" customHeight="1" x14ac:dyDescent="0.25">
      <c r="A52" s="186"/>
      <c r="B52" s="115" t="s">
        <v>12</v>
      </c>
      <c r="C52" s="37">
        <v>380.16759150271798</v>
      </c>
      <c r="D52" s="37">
        <v>160.56858997734886</v>
      </c>
      <c r="E52" s="37">
        <v>0</v>
      </c>
      <c r="F52" s="37">
        <v>3.3803330848172752</v>
      </c>
      <c r="G52" s="37">
        <v>161.4239927643888</v>
      </c>
      <c r="H52" s="37">
        <v>142.40016097489976</v>
      </c>
      <c r="I52" s="37">
        <v>17.10456139345111</v>
      </c>
      <c r="J52" s="37">
        <v>209.65204985744569</v>
      </c>
      <c r="K52" s="20">
        <v>161.46500334052533</v>
      </c>
    </row>
    <row r="53" spans="1:25" s="63" customFormat="1" ht="12.75" customHeight="1" x14ac:dyDescent="0.25">
      <c r="A53" s="186"/>
      <c r="B53" s="117" t="s">
        <v>13</v>
      </c>
      <c r="C53" s="37">
        <v>726.54559721988676</v>
      </c>
      <c r="D53" s="37">
        <v>173.26390362149536</v>
      </c>
      <c r="E53" s="37">
        <v>82.341421548315594</v>
      </c>
      <c r="F53" s="37">
        <v>1.0283821236504673</v>
      </c>
      <c r="G53" s="37">
        <v>202.42587753031106</v>
      </c>
      <c r="H53" s="37">
        <v>303.84216400913056</v>
      </c>
      <c r="I53" s="37">
        <v>28.233739898665249</v>
      </c>
      <c r="J53" s="37">
        <v>176.10589554593926</v>
      </c>
      <c r="K53" s="20">
        <v>175.38841159715926</v>
      </c>
    </row>
    <row r="54" spans="1:25" s="63" customFormat="1" ht="12.75" customHeight="1" x14ac:dyDescent="0.25">
      <c r="A54" s="187"/>
      <c r="B54" s="136" t="s">
        <v>14</v>
      </c>
      <c r="C54" s="37">
        <v>0</v>
      </c>
      <c r="D54" s="37">
        <v>170.32725988078803</v>
      </c>
      <c r="E54" s="37">
        <v>0</v>
      </c>
      <c r="F54" s="37">
        <v>1.2137029220753546</v>
      </c>
      <c r="G54" s="37">
        <v>140.11442341669039</v>
      </c>
      <c r="H54" s="37">
        <v>160.96513080094817</v>
      </c>
      <c r="I54" s="37">
        <v>22.475172946279351</v>
      </c>
      <c r="J54" s="37">
        <v>168.11797308488715</v>
      </c>
      <c r="K54" s="20">
        <v>161.03184554267938</v>
      </c>
    </row>
    <row r="55" spans="1:25" s="63" customFormat="1" ht="12.75" customHeight="1" x14ac:dyDescent="0.25">
      <c r="A55" s="185">
        <v>2023</v>
      </c>
      <c r="B55" s="140" t="s">
        <v>11</v>
      </c>
      <c r="C55" s="37">
        <v>0</v>
      </c>
      <c r="D55" s="37">
        <v>143.72942579613382</v>
      </c>
      <c r="E55" s="37">
        <v>0</v>
      </c>
      <c r="F55" s="37">
        <v>0.48373443254908099</v>
      </c>
      <c r="G55" s="37">
        <v>151.99717261685262</v>
      </c>
      <c r="H55" s="37">
        <v>204.29687938764704</v>
      </c>
      <c r="I55" s="37">
        <v>17.334365375953265</v>
      </c>
      <c r="J55" s="37">
        <v>239.83544785016292</v>
      </c>
      <c r="K55" s="20">
        <v>150.02835379130906</v>
      </c>
    </row>
    <row r="56" spans="1:25" s="63" customFormat="1" ht="12.75" customHeight="1" x14ac:dyDescent="0.25">
      <c r="A56" s="186"/>
      <c r="B56" s="143" t="s">
        <v>12</v>
      </c>
      <c r="C56" s="37">
        <v>144.73140519029204</v>
      </c>
      <c r="D56" s="37">
        <v>150.83352502759331</v>
      </c>
      <c r="E56" s="37">
        <v>0</v>
      </c>
      <c r="F56" s="37">
        <v>1.8484903099023888</v>
      </c>
      <c r="G56" s="37">
        <v>157.20564657031588</v>
      </c>
      <c r="H56" s="37">
        <v>191.39280387459968</v>
      </c>
      <c r="I56" s="37">
        <v>15.271450233369432</v>
      </c>
      <c r="J56" s="37">
        <v>254.53701871195128</v>
      </c>
      <c r="K56" s="20">
        <v>158.34832582454899</v>
      </c>
    </row>
    <row r="57" spans="1:25" s="63" customFormat="1" ht="12.75" customHeight="1" x14ac:dyDescent="0.25">
      <c r="A57" s="186"/>
      <c r="B57" s="147" t="s">
        <v>13</v>
      </c>
      <c r="C57" s="37">
        <v>691.45171234796248</v>
      </c>
      <c r="D57" s="37">
        <v>178.60758108062183</v>
      </c>
      <c r="E57" s="37">
        <v>220.39883489799033</v>
      </c>
      <c r="F57" s="37">
        <v>0.91283984927847717</v>
      </c>
      <c r="G57" s="37">
        <v>164.06189778209747</v>
      </c>
      <c r="H57" s="37">
        <v>277.4230527385896</v>
      </c>
      <c r="I57" s="37">
        <v>25.579184212568236</v>
      </c>
      <c r="J57" s="37">
        <v>243.92749720507587</v>
      </c>
      <c r="K57" s="20">
        <v>187.44657603848125</v>
      </c>
    </row>
    <row r="58" spans="1:25" s="63" customFormat="1" ht="13.5" customHeight="1" x14ac:dyDescent="0.25">
      <c r="A58" s="187"/>
      <c r="B58" s="151" t="s">
        <v>14</v>
      </c>
      <c r="C58" s="37">
        <v>0</v>
      </c>
      <c r="D58" s="37">
        <v>173.9497832452393</v>
      </c>
      <c r="E58" s="37">
        <v>0</v>
      </c>
      <c r="F58" s="37">
        <v>0.2104627576101902</v>
      </c>
      <c r="G58" s="37">
        <v>183.10614622003263</v>
      </c>
      <c r="H58" s="37">
        <v>269.25252736636992</v>
      </c>
      <c r="I58" s="37">
        <v>23.373242784156595</v>
      </c>
      <c r="J58" s="37">
        <v>254.7695445911634</v>
      </c>
      <c r="K58" s="20">
        <v>177.72879429216439</v>
      </c>
    </row>
    <row r="59" spans="1:25" s="63" customFormat="1" ht="13.5" customHeight="1" x14ac:dyDescent="0.25">
      <c r="A59" s="157">
        <v>2024</v>
      </c>
      <c r="B59" s="158" t="s">
        <v>11</v>
      </c>
      <c r="C59" s="37">
        <v>0</v>
      </c>
      <c r="D59" s="37">
        <v>141.55587654426515</v>
      </c>
      <c r="E59" s="37">
        <v>0</v>
      </c>
      <c r="F59" s="37">
        <v>2.8612639385779084E-2</v>
      </c>
      <c r="G59" s="37">
        <v>199.28520950132466</v>
      </c>
      <c r="H59" s="37">
        <v>256.88728177587598</v>
      </c>
      <c r="I59" s="37">
        <v>16.982798867150731</v>
      </c>
      <c r="J59" s="37">
        <v>268.37047889540571</v>
      </c>
      <c r="K59" s="20">
        <v>154.04478763615398</v>
      </c>
    </row>
    <row r="60" spans="1:25" ht="13.5" customHeight="1" x14ac:dyDescent="0.25">
      <c r="A60" s="188" t="s">
        <v>15</v>
      </c>
      <c r="B60" s="46" t="s">
        <v>16</v>
      </c>
      <c r="C60" s="20">
        <f>(C58/C57-1)*100</f>
        <v>-100</v>
      </c>
      <c r="D60" s="20">
        <f t="shared" ref="D60:K60" si="0">(D58/D57-1)*100</f>
        <v>-2.60783882027944</v>
      </c>
      <c r="E60" s="20">
        <f t="shared" si="0"/>
        <v>-100</v>
      </c>
      <c r="F60" s="20">
        <f t="shared" si="0"/>
        <v>-76.944175062411745</v>
      </c>
      <c r="G60" s="20">
        <f t="shared" si="0"/>
        <v>11.607965466320035</v>
      </c>
      <c r="H60" s="20">
        <f t="shared" si="0"/>
        <v>-2.9451501205700503</v>
      </c>
      <c r="I60" s="20">
        <f t="shared" si="0"/>
        <v>-8.623970999543296</v>
      </c>
      <c r="J60" s="20">
        <f t="shared" si="0"/>
        <v>4.4447827777990723</v>
      </c>
      <c r="K60" s="20">
        <f t="shared" si="0"/>
        <v>-5.184294080848872</v>
      </c>
      <c r="M60" s="53">
        <v>0.50568518459080936</v>
      </c>
      <c r="N60">
        <f>M60/$M$68</f>
        <v>3.2241062657462537E-2</v>
      </c>
      <c r="O60" s="53">
        <f t="shared" ref="O60:O68" si="1">N60*$K$60</f>
        <v>-0.16714715029536062</v>
      </c>
      <c r="Q60" s="53">
        <v>0.59995222354864497</v>
      </c>
      <c r="R60" s="53">
        <v>17.341313582333314</v>
      </c>
      <c r="S60" s="53">
        <v>2.1269855845793337</v>
      </c>
      <c r="T60" s="53">
        <v>0.26364688466827113</v>
      </c>
      <c r="U60" s="53">
        <v>-1.9522916873126162</v>
      </c>
      <c r="V60" s="53">
        <v>0.33087284060025746</v>
      </c>
      <c r="W60" s="53">
        <v>0.48483541857548679</v>
      </c>
      <c r="X60" s="53">
        <v>-0.58698825668473431</v>
      </c>
      <c r="Y60" s="53">
        <v>18.608326590307954</v>
      </c>
    </row>
    <row r="61" spans="1:25" ht="13.5" customHeight="1" x14ac:dyDescent="0.25">
      <c r="A61" s="189"/>
      <c r="B61" s="46" t="s">
        <v>17</v>
      </c>
      <c r="C61" s="20" t="s">
        <v>26</v>
      </c>
      <c r="D61" s="20">
        <f t="shared" ref="D61:K61" si="2">(D58/D54-1)*100</f>
        <v>2.126801879503426</v>
      </c>
      <c r="E61" s="20" t="s">
        <v>26</v>
      </c>
      <c r="F61" s="20">
        <f t="shared" si="2"/>
        <v>-82.659450366131409</v>
      </c>
      <c r="G61" s="20">
        <f t="shared" si="2"/>
        <v>30.683295662922518</v>
      </c>
      <c r="H61" s="20">
        <f t="shared" si="2"/>
        <v>67.273822613999258</v>
      </c>
      <c r="I61" s="20">
        <f t="shared" si="2"/>
        <v>3.9958305994967525</v>
      </c>
      <c r="J61" s="20">
        <f t="shared" si="2"/>
        <v>51.542122425258839</v>
      </c>
      <c r="K61" s="20">
        <f t="shared" si="2"/>
        <v>10.368724703623734</v>
      </c>
      <c r="M61" s="53">
        <v>14.616572813182195</v>
      </c>
      <c r="N61">
        <f t="shared" ref="N61:N68" si="3">M61/$M$68</f>
        <v>0.93191150199209438</v>
      </c>
      <c r="O61" s="53">
        <f t="shared" si="1"/>
        <v>-4.8313032836525966</v>
      </c>
    </row>
    <row r="62" spans="1:25" ht="12.75" customHeight="1" x14ac:dyDescent="0.25">
      <c r="A62" s="22" t="s">
        <v>62</v>
      </c>
      <c r="B62" s="86" t="s">
        <v>83</v>
      </c>
      <c r="C62" s="20">
        <f>((C2/100)*(C58-C57))/$K$58</f>
        <v>-3.01123758527021</v>
      </c>
      <c r="D62" s="20">
        <f t="shared" ref="D62:J62" si="4">((D2/100)*(D58-D57))/$K$58</f>
        <v>-2.0529776994532378</v>
      </c>
      <c r="E62" s="20">
        <f t="shared" si="4"/>
        <v>-1.2884484496224806</v>
      </c>
      <c r="F62" s="20">
        <f t="shared" si="4"/>
        <v>-6.5286379737015182E-3</v>
      </c>
      <c r="G62" s="20">
        <f t="shared" si="4"/>
        <v>0.26327595704659318</v>
      </c>
      <c r="H62" s="20">
        <f t="shared" si="4"/>
        <v>-9.6448987341566858E-2</v>
      </c>
      <c r="I62" s="20">
        <f t="shared" si="4"/>
        <v>-1.8555701391042404E-2</v>
      </c>
      <c r="J62" s="20">
        <f t="shared" si="4"/>
        <v>0.74119039779459728</v>
      </c>
      <c r="K62" s="20"/>
      <c r="M62" s="53">
        <v>1.7927845847424899</v>
      </c>
      <c r="N62">
        <f t="shared" si="3"/>
        <v>0.11430289415100672</v>
      </c>
      <c r="O62" s="53">
        <f t="shared" si="1"/>
        <v>-0.59257981757095934</v>
      </c>
    </row>
    <row r="63" spans="1:25" ht="13.5" customHeight="1" x14ac:dyDescent="0.25">
      <c r="A63" s="22" t="s">
        <v>63</v>
      </c>
      <c r="B63" s="86" t="s">
        <v>84</v>
      </c>
      <c r="C63" s="20">
        <f>((C2/100)*(C58-C54))/$K$58</f>
        <v>0</v>
      </c>
      <c r="D63" s="20">
        <f t="shared" ref="D63:J63" si="5">((D2/100)*(D58-D54))/$K$58</f>
        <v>1.596668628782598</v>
      </c>
      <c r="E63" s="20">
        <f t="shared" si="5"/>
        <v>0</v>
      </c>
      <c r="F63" s="20">
        <f t="shared" si="5"/>
        <v>-9.3251786144003552E-3</v>
      </c>
      <c r="G63" s="20">
        <f t="shared" si="5"/>
        <v>0.59433623768452504</v>
      </c>
      <c r="H63" s="20">
        <f t="shared" si="5"/>
        <v>1.278278845580797</v>
      </c>
      <c r="I63" s="20">
        <f t="shared" si="5"/>
        <v>7.5542874916452009E-3</v>
      </c>
      <c r="J63" s="20">
        <f t="shared" si="5"/>
        <v>5.9237255167024578</v>
      </c>
      <c r="K63" s="20"/>
      <c r="M63" s="53">
        <v>0.22222156749696012</v>
      </c>
      <c r="N63">
        <f t="shared" si="3"/>
        <v>1.4168221058931231E-2</v>
      </c>
      <c r="O63" s="53">
        <f t="shared" si="1"/>
        <v>-7.3452224571975519E-2</v>
      </c>
    </row>
    <row r="64" spans="1:25" ht="12" customHeight="1" x14ac:dyDescent="0.25">
      <c r="A64" s="180" t="s">
        <v>15</v>
      </c>
      <c r="B64" s="6" t="s">
        <v>16</v>
      </c>
      <c r="C64" s="20" t="s">
        <v>26</v>
      </c>
      <c r="D64" s="20">
        <f>(D59/D58-1)*100</f>
        <v>-18.622562268619969</v>
      </c>
      <c r="E64" s="20" t="s">
        <v>26</v>
      </c>
      <c r="F64" s="20">
        <f t="shared" ref="F64:K64" si="6">(F59/F58-1)*100</f>
        <v>-86.404891910247542</v>
      </c>
      <c r="G64" s="20">
        <f t="shared" si="6"/>
        <v>8.8358930681934567</v>
      </c>
      <c r="H64" s="20">
        <f t="shared" si="6"/>
        <v>-4.5924343631763342</v>
      </c>
      <c r="I64" s="20">
        <f t="shared" si="6"/>
        <v>-27.340852854776255</v>
      </c>
      <c r="J64" s="20">
        <f t="shared" si="6"/>
        <v>5.3385244009711341</v>
      </c>
      <c r="K64" s="20">
        <f t="shared" si="6"/>
        <v>-13.325925464321109</v>
      </c>
      <c r="M64" s="53">
        <v>-1.6455393338395317</v>
      </c>
      <c r="N64">
        <f t="shared" si="3"/>
        <v>-0.10491495180063407</v>
      </c>
      <c r="O64" s="53">
        <f t="shared" si="1"/>
        <v>0.54390996361257193</v>
      </c>
    </row>
    <row r="65" spans="1:15" ht="12" customHeight="1" x14ac:dyDescent="0.25">
      <c r="A65" s="181"/>
      <c r="B65" s="7" t="s">
        <v>17</v>
      </c>
      <c r="C65" s="20" t="s">
        <v>26</v>
      </c>
      <c r="D65" s="20">
        <f>(D59/D55-1)*100</f>
        <v>-1.5122507028947907</v>
      </c>
      <c r="E65" s="20" t="s">
        <v>26</v>
      </c>
      <c r="F65" s="20">
        <f t="shared" ref="F65:K65" si="7">(F59/F55-1)*100</f>
        <v>-94.085052156613642</v>
      </c>
      <c r="G65" s="20">
        <f t="shared" si="7"/>
        <v>31.111129286380557</v>
      </c>
      <c r="H65" s="20">
        <f t="shared" si="7"/>
        <v>25.742146696445744</v>
      </c>
      <c r="I65" s="20">
        <f t="shared" si="7"/>
        <v>-2.0281475622420997</v>
      </c>
      <c r="J65" s="20">
        <f t="shared" si="7"/>
        <v>11.897753772857644</v>
      </c>
      <c r="K65" s="20">
        <f t="shared" si="7"/>
        <v>2.6771165205423886</v>
      </c>
      <c r="M65" s="53">
        <v>0.27888469599356408</v>
      </c>
      <c r="N65">
        <f t="shared" si="3"/>
        <v>1.7780902489780613E-2</v>
      </c>
      <c r="O65" s="53">
        <f t="shared" si="1"/>
        <v>-9.2181427529920604E-2</v>
      </c>
    </row>
    <row r="66" spans="1:15" ht="12.75" customHeight="1" x14ac:dyDescent="0.25">
      <c r="A66" s="22" t="s">
        <v>62</v>
      </c>
      <c r="B66" s="86" t="s">
        <v>87</v>
      </c>
      <c r="C66" s="20">
        <f>((C2/100)*(C59-C58))/$K$59</f>
        <v>0</v>
      </c>
      <c r="D66" s="20">
        <f t="shared" ref="D66:J66" si="8">((D2/100)*(D59-D58))/$K$59</f>
        <v>-16.473190130400361</v>
      </c>
      <c r="E66" s="20">
        <f t="shared" si="8"/>
        <v>0</v>
      </c>
      <c r="F66" s="20">
        <f t="shared" si="8"/>
        <v>-1.9501886426452515E-3</v>
      </c>
      <c r="G66" s="20">
        <f t="shared" si="8"/>
        <v>0.25805455083638817</v>
      </c>
      <c r="H66" s="20">
        <f t="shared" si="8"/>
        <v>-0.16840741999093578</v>
      </c>
      <c r="I66" s="20">
        <f t="shared" si="8"/>
        <v>-6.2019064731285545E-2</v>
      </c>
      <c r="J66" s="20">
        <f t="shared" si="8"/>
        <v>1.0727487397162667</v>
      </c>
      <c r="K66" s="23"/>
      <c r="M66" s="53">
        <v>0.40865602045498262</v>
      </c>
      <c r="N66">
        <f t="shared" si="3"/>
        <v>2.6054756521094739E-2</v>
      </c>
      <c r="O66" s="53">
        <f t="shared" si="1"/>
        <v>-0.13507552001027001</v>
      </c>
    </row>
    <row r="67" spans="1:15" ht="12.75" customHeight="1" x14ac:dyDescent="0.25">
      <c r="A67" s="22" t="s">
        <v>63</v>
      </c>
      <c r="B67" s="86" t="s">
        <v>88</v>
      </c>
      <c r="C67" s="20">
        <f>((C2/100)*(C59-C55))/$K$59</f>
        <v>0</v>
      </c>
      <c r="D67" s="20">
        <f t="shared" ref="D67:J67" si="9">((D2/100)*(D59-D55))/$K$59</f>
        <v>-1.1053094155743017</v>
      </c>
      <c r="E67" s="20">
        <f t="shared" si="9"/>
        <v>0</v>
      </c>
      <c r="F67" s="20">
        <f t="shared" si="9"/>
        <v>-4.8807961232783343E-3</v>
      </c>
      <c r="G67" s="20">
        <f t="shared" si="9"/>
        <v>0.7542397792749399</v>
      </c>
      <c r="H67" s="20">
        <f t="shared" si="9"/>
        <v>0.71625055221673084</v>
      </c>
      <c r="I67" s="20">
        <f t="shared" si="9"/>
        <v>-3.4119423235611877E-3</v>
      </c>
      <c r="J67" s="20">
        <f t="shared" si="9"/>
        <v>2.2506482206888383</v>
      </c>
      <c r="K67" s="23"/>
      <c r="M67" s="53">
        <v>-0.49475817120659399</v>
      </c>
      <c r="N67">
        <f t="shared" si="3"/>
        <v>-3.1544387069735974E-2</v>
      </c>
      <c r="O67" s="53">
        <f t="shared" si="1"/>
        <v>0.1635353791696379</v>
      </c>
    </row>
    <row r="68" spans="1:15" x14ac:dyDescent="0.25">
      <c r="M68" s="53">
        <f>SUM(M60:M67)</f>
        <v>15.684507361414873</v>
      </c>
      <c r="N68">
        <f t="shared" si="3"/>
        <v>1</v>
      </c>
      <c r="O68" s="53">
        <f t="shared" si="1"/>
        <v>-5.184294080848872</v>
      </c>
    </row>
    <row r="69" spans="1:15" x14ac:dyDescent="0.25">
      <c r="A69" t="s">
        <v>18</v>
      </c>
      <c r="C69" s="53"/>
      <c r="D69" s="53"/>
      <c r="E69" s="53"/>
      <c r="F69" s="53"/>
      <c r="G69" s="53"/>
      <c r="H69" s="53"/>
      <c r="I69" s="53"/>
      <c r="J69" s="53"/>
      <c r="K69" s="53">
        <f t="shared" ref="K69" si="10">(K2/100*K61)/100</f>
        <v>10.368724703623734</v>
      </c>
    </row>
    <row r="70" spans="1:15" x14ac:dyDescent="0.25">
      <c r="D70" s="53">
        <v>-3.01123758527021</v>
      </c>
      <c r="E70" s="53">
        <v>-2.0529776994532378</v>
      </c>
      <c r="F70" s="53">
        <v>-1.2884484496224806</v>
      </c>
      <c r="G70" s="53">
        <v>-6.5286379737015182E-3</v>
      </c>
      <c r="H70" s="53">
        <v>0.26327595704659318</v>
      </c>
      <c r="I70" s="53">
        <v>-9.6448987341566858E-2</v>
      </c>
      <c r="J70" s="53">
        <v>-1.8555701391042404E-2</v>
      </c>
      <c r="K70" s="53">
        <v>0.74119039779459728</v>
      </c>
      <c r="L70" s="53">
        <f>SUM(D70:K70)</f>
        <v>-5.469730706211049</v>
      </c>
    </row>
    <row r="71" spans="1:15" x14ac:dyDescent="0.25">
      <c r="D71">
        <f>D70/$L$70</f>
        <v>0.55052757567220933</v>
      </c>
      <c r="E71">
        <f t="shared" ref="E71:K71" si="11">E70/$L$70</f>
        <v>0.37533432809078116</v>
      </c>
      <c r="F71">
        <f t="shared" si="11"/>
        <v>0.23555975948859922</v>
      </c>
      <c r="G71">
        <f t="shared" si="11"/>
        <v>1.1935940404320174E-3</v>
      </c>
      <c r="H71">
        <f t="shared" si="11"/>
        <v>-4.813325759303564E-2</v>
      </c>
      <c r="I71">
        <f t="shared" si="11"/>
        <v>1.7633224105904528E-2</v>
      </c>
      <c r="J71">
        <f t="shared" si="11"/>
        <v>3.3924341777871862E-3</v>
      </c>
      <c r="K71">
        <f t="shared" si="11"/>
        <v>-0.13550765798267775</v>
      </c>
      <c r="L71">
        <f>L70/$L$70</f>
        <v>1</v>
      </c>
    </row>
    <row r="72" spans="1:15" x14ac:dyDescent="0.25">
      <c r="D72" s="57">
        <f t="shared" ref="D72:L72" si="12">D71*$K$60</f>
        <v>-2.8540968519015144</v>
      </c>
      <c r="E72" s="57">
        <f t="shared" si="12"/>
        <v>-1.9458435354604253</v>
      </c>
      <c r="F72" s="57">
        <f t="shared" si="12"/>
        <v>-1.2212110668029288</v>
      </c>
      <c r="G72" s="57">
        <f t="shared" si="12"/>
        <v>-6.1879425187481973E-3</v>
      </c>
      <c r="H72" s="57">
        <f t="shared" si="12"/>
        <v>0.24953696243154869</v>
      </c>
      <c r="I72" s="57">
        <f t="shared" si="12"/>
        <v>-9.1415819358522485E-2</v>
      </c>
      <c r="J72" s="57">
        <f t="shared" si="12"/>
        <v>-1.7587376427571518E-2</v>
      </c>
      <c r="K72" s="57">
        <f t="shared" si="12"/>
        <v>0.7025115491892896</v>
      </c>
      <c r="L72" s="57">
        <f t="shared" si="12"/>
        <v>-5.184294080848872</v>
      </c>
    </row>
    <row r="74" spans="1:15" x14ac:dyDescent="0.25">
      <c r="D74" s="53">
        <v>0</v>
      </c>
      <c r="E74" s="53">
        <v>1.596668628782598</v>
      </c>
      <c r="F74" s="53">
        <v>0</v>
      </c>
      <c r="G74" s="53">
        <v>-9.3251786144003552E-3</v>
      </c>
      <c r="H74" s="53">
        <v>0.59433623768452504</v>
      </c>
      <c r="I74" s="53">
        <v>1.278278845580797</v>
      </c>
      <c r="J74" s="53">
        <v>7.5542874916452009E-3</v>
      </c>
      <c r="K74" s="53">
        <v>5.9237255167024578</v>
      </c>
      <c r="L74" s="53">
        <f>SUM(D74:K74)</f>
        <v>9.3912383376276232</v>
      </c>
    </row>
    <row r="75" spans="1:15" x14ac:dyDescent="0.25">
      <c r="D75">
        <f>D74/$L$74</f>
        <v>0</v>
      </c>
      <c r="E75">
        <f t="shared" ref="E75:L75" si="13">E74/$L$74</f>
        <v>0.17001683605294826</v>
      </c>
      <c r="F75">
        <f t="shared" si="13"/>
        <v>0</v>
      </c>
      <c r="G75">
        <f t="shared" si="13"/>
        <v>-9.9296581336216468E-4</v>
      </c>
      <c r="H75">
        <f t="shared" si="13"/>
        <v>6.3286247917190425E-2</v>
      </c>
      <c r="I75">
        <f t="shared" si="13"/>
        <v>0.13611398195051139</v>
      </c>
      <c r="J75">
        <f t="shared" si="13"/>
        <v>8.0439737764695417E-4</v>
      </c>
      <c r="K75">
        <f t="shared" si="13"/>
        <v>0.63077150251506509</v>
      </c>
      <c r="L75">
        <f t="shared" si="13"/>
        <v>1</v>
      </c>
    </row>
    <row r="76" spans="1:15" x14ac:dyDescent="0.25">
      <c r="D76" s="57">
        <f t="shared" ref="D76:L76" si="14">D75*$K$61</f>
        <v>0</v>
      </c>
      <c r="E76" s="57">
        <f t="shared" si="14"/>
        <v>1.7628577680141508</v>
      </c>
      <c r="F76" s="57">
        <f t="shared" si="14"/>
        <v>0</v>
      </c>
      <c r="G76" s="57">
        <f t="shared" si="14"/>
        <v>-1.0295789158862111E-2</v>
      </c>
      <c r="H76" s="57">
        <f t="shared" si="14"/>
        <v>0.65619768217862839</v>
      </c>
      <c r="I76" s="57">
        <f t="shared" si="14"/>
        <v>1.4113284071588623</v>
      </c>
      <c r="J76" s="57">
        <f t="shared" si="14"/>
        <v>8.3405749611381239E-3</v>
      </c>
      <c r="K76" s="57">
        <f t="shared" si="14"/>
        <v>6.5402960604698155</v>
      </c>
      <c r="L76" s="57">
        <f t="shared" si="14"/>
        <v>10.368724703623734</v>
      </c>
    </row>
    <row r="78" spans="1:15" x14ac:dyDescent="0.25">
      <c r="D78" s="53">
        <v>0</v>
      </c>
      <c r="E78" s="53">
        <v>-16.473190130400361</v>
      </c>
      <c r="F78" s="53">
        <v>0</v>
      </c>
      <c r="G78" s="53">
        <v>-1.9501886426452515E-3</v>
      </c>
      <c r="H78" s="53">
        <v>0.25805455083638817</v>
      </c>
      <c r="I78" s="53">
        <v>-0.16840741999093578</v>
      </c>
      <c r="J78" s="53">
        <v>-6.2019064731285545E-2</v>
      </c>
      <c r="K78" s="53">
        <v>1.0727487397162667</v>
      </c>
      <c r="L78" s="53">
        <f>SUM(D78:K78)</f>
        <v>-15.374763513212571</v>
      </c>
    </row>
    <row r="79" spans="1:15" x14ac:dyDescent="0.25">
      <c r="D79" s="53">
        <f>D78/$L$78</f>
        <v>0</v>
      </c>
      <c r="E79" s="53">
        <f t="shared" ref="E79:L79" si="15">E78/$L$78</f>
        <v>1.0714434804960635</v>
      </c>
      <c r="F79" s="53">
        <f t="shared" si="15"/>
        <v>0</v>
      </c>
      <c r="G79" s="53">
        <f t="shared" si="15"/>
        <v>1.2684348874500236E-4</v>
      </c>
      <c r="H79" s="53">
        <f t="shared" si="15"/>
        <v>-1.6784293990253867E-2</v>
      </c>
      <c r="I79" s="53">
        <f t="shared" si="15"/>
        <v>1.0953496608010389E-2</v>
      </c>
      <c r="J79" s="53">
        <f t="shared" si="15"/>
        <v>4.033822352973975E-3</v>
      </c>
      <c r="K79" s="53">
        <f t="shared" si="15"/>
        <v>-6.9773348955538828E-2</v>
      </c>
      <c r="L79" s="53">
        <f t="shared" si="15"/>
        <v>1</v>
      </c>
    </row>
    <row r="80" spans="1:15" x14ac:dyDescent="0.25">
      <c r="D80" s="57">
        <f t="shared" ref="D80:K80" si="16">D79*$K$64</f>
        <v>0</v>
      </c>
      <c r="E80" s="57">
        <f t="shared" si="16"/>
        <v>-14.277975960323332</v>
      </c>
      <c r="F80" s="57">
        <f t="shared" si="16"/>
        <v>0</v>
      </c>
      <c r="G80" s="57">
        <f t="shared" si="16"/>
        <v>-1.6903068766503549E-3</v>
      </c>
      <c r="H80" s="57">
        <f t="shared" si="16"/>
        <v>0.22366625068537577</v>
      </c>
      <c r="I80" s="57">
        <f t="shared" si="16"/>
        <v>-0.14596547937204055</v>
      </c>
      <c r="J80" s="57">
        <f t="shared" si="16"/>
        <v>-5.3754416012043588E-2</v>
      </c>
      <c r="K80" s="57">
        <f t="shared" si="16"/>
        <v>0.92979444757757757</v>
      </c>
      <c r="L80" s="57">
        <f>L79*$K$64</f>
        <v>-13.325925464321109</v>
      </c>
    </row>
    <row r="82" spans="4:12" x14ac:dyDescent="0.25">
      <c r="D82" s="53">
        <v>0</v>
      </c>
      <c r="E82" s="53">
        <v>-1.1053094155743017</v>
      </c>
      <c r="F82" s="53">
        <v>0</v>
      </c>
      <c r="G82" s="53">
        <v>-4.8807961232783343E-3</v>
      </c>
      <c r="H82" s="53">
        <v>0.7542397792749399</v>
      </c>
      <c r="I82" s="53">
        <v>0.71625055221673084</v>
      </c>
      <c r="J82" s="53">
        <v>-3.4119423235611877E-3</v>
      </c>
      <c r="K82" s="53">
        <v>2.2506482206888383</v>
      </c>
      <c r="L82" s="53">
        <f>SUM(D82:K82)</f>
        <v>2.6075363981593678</v>
      </c>
    </row>
    <row r="83" spans="4:12" x14ac:dyDescent="0.25">
      <c r="D83" s="53">
        <f>D82/$L$82</f>
        <v>0</v>
      </c>
      <c r="E83" s="53">
        <f t="shared" ref="E83:L83" si="17">E82/$L$82</f>
        <v>-0.42389031131244337</v>
      </c>
      <c r="F83" s="53">
        <f t="shared" si="17"/>
        <v>0</v>
      </c>
      <c r="G83" s="53">
        <f t="shared" si="17"/>
        <v>-1.8718036406792391E-3</v>
      </c>
      <c r="H83" s="53">
        <f t="shared" si="17"/>
        <v>0.28925378752425074</v>
      </c>
      <c r="I83" s="53">
        <f t="shared" si="17"/>
        <v>0.27468477629778226</v>
      </c>
      <c r="J83" s="53">
        <f t="shared" si="17"/>
        <v>-1.308492692937917E-3</v>
      </c>
      <c r="K83" s="53">
        <f t="shared" si="17"/>
        <v>0.86313204382402753</v>
      </c>
      <c r="L83" s="53">
        <f t="shared" si="17"/>
        <v>1</v>
      </c>
    </row>
    <row r="84" spans="4:12" x14ac:dyDescent="0.25">
      <c r="D84" s="57">
        <f t="shared" ref="D84:K84" si="18">D83*$K$65</f>
        <v>0</v>
      </c>
      <c r="E84" s="57">
        <f t="shared" si="18"/>
        <v>-1.1348037553123982</v>
      </c>
      <c r="F84" s="57">
        <f t="shared" si="18"/>
        <v>0</v>
      </c>
      <c r="G84" s="57">
        <f t="shared" si="18"/>
        <v>-5.0110364496737799E-3</v>
      </c>
      <c r="H84" s="57">
        <f t="shared" si="18"/>
        <v>0.77436609321062955</v>
      </c>
      <c r="I84" s="57">
        <f t="shared" si="18"/>
        <v>0.73536315256828322</v>
      </c>
      <c r="J84" s="57">
        <f t="shared" si="18"/>
        <v>-3.5029874052730963E-3</v>
      </c>
      <c r="K84" s="57">
        <f t="shared" si="18"/>
        <v>2.3107050539308212</v>
      </c>
      <c r="L84" s="57">
        <f>L83*$K$65</f>
        <v>2.6771165205423886</v>
      </c>
    </row>
  </sheetData>
  <mergeCells count="18">
    <mergeCell ref="A15:A18"/>
    <mergeCell ref="A64:A65"/>
    <mergeCell ref="A19:A22"/>
    <mergeCell ref="A23:A26"/>
    <mergeCell ref="A27:A30"/>
    <mergeCell ref="A31:A34"/>
    <mergeCell ref="A35:A38"/>
    <mergeCell ref="A39:A42"/>
    <mergeCell ref="A43:A46"/>
    <mergeCell ref="A47:A50"/>
    <mergeCell ref="A51:A54"/>
    <mergeCell ref="A55:A58"/>
    <mergeCell ref="A60:A61"/>
    <mergeCell ref="A1:B1"/>
    <mergeCell ref="A2:B2"/>
    <mergeCell ref="A3:A6"/>
    <mergeCell ref="A7:A10"/>
    <mergeCell ref="A11:A14"/>
  </mergeCells>
  <phoneticPr fontId="1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workbookViewId="0">
      <selection activeCell="B5" sqref="B5:L35"/>
    </sheetView>
  </sheetViews>
  <sheetFormatPr baseColWidth="10" defaultColWidth="11" defaultRowHeight="15" x14ac:dyDescent="0.25"/>
  <cols>
    <col min="1" max="1" width="11" style="63"/>
    <col min="2" max="2" width="13.7109375" customWidth="1"/>
    <col min="3" max="3" width="22.85546875" customWidth="1"/>
    <col min="4" max="4" width="10.7109375" customWidth="1"/>
    <col min="5" max="5" width="11.5703125" customWidth="1"/>
    <col min="6" max="6" width="15.140625" customWidth="1"/>
    <col min="7" max="7" width="11.5703125" customWidth="1"/>
    <col min="8" max="8" width="14.42578125" customWidth="1"/>
    <col min="9" max="9" width="13.5703125" customWidth="1"/>
    <col min="10" max="10" width="13" customWidth="1"/>
    <col min="12" max="12" width="10.140625" customWidth="1"/>
  </cols>
  <sheetData>
    <row r="2" spans="2:12" x14ac:dyDescent="0.25">
      <c r="B2" t="s">
        <v>81</v>
      </c>
    </row>
    <row r="4" spans="2:12" ht="3.75" customHeight="1" x14ac:dyDescent="0.25"/>
    <row r="5" spans="2:12" ht="57.75" customHeight="1" x14ac:dyDescent="0.25">
      <c r="B5" s="72"/>
      <c r="C5" s="15" t="s">
        <v>0</v>
      </c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  <c r="I5" s="35" t="s">
        <v>6</v>
      </c>
      <c r="J5" s="35" t="s">
        <v>7</v>
      </c>
      <c r="K5" s="35" t="s">
        <v>8</v>
      </c>
      <c r="L5" s="35" t="s">
        <v>9</v>
      </c>
    </row>
    <row r="6" spans="2:12" ht="13.5" customHeight="1" x14ac:dyDescent="0.25">
      <c r="B6" s="73"/>
      <c r="C6" s="16" t="s">
        <v>10</v>
      </c>
      <c r="D6" s="93">
        <v>77.400000000000006</v>
      </c>
      <c r="E6" s="93">
        <v>7833.6</v>
      </c>
      <c r="F6" s="93">
        <v>103.9</v>
      </c>
      <c r="G6" s="93">
        <v>165.2</v>
      </c>
      <c r="H6" s="93">
        <v>245.7</v>
      </c>
      <c r="I6" s="93">
        <v>209.8</v>
      </c>
      <c r="J6" s="93">
        <v>149.5</v>
      </c>
      <c r="K6" s="93">
        <v>1215</v>
      </c>
      <c r="L6" s="93">
        <v>10000</v>
      </c>
    </row>
    <row r="7" spans="2:12" x14ac:dyDescent="0.25">
      <c r="B7" s="193">
        <v>2017</v>
      </c>
      <c r="C7" s="92" t="s">
        <v>11</v>
      </c>
      <c r="D7" s="37">
        <v>0</v>
      </c>
      <c r="E7" s="37">
        <v>117.29413834672333</v>
      </c>
      <c r="F7" s="37">
        <v>0</v>
      </c>
      <c r="G7" s="37">
        <v>13.838259167746266</v>
      </c>
      <c r="H7" s="37">
        <v>95.747323119821786</v>
      </c>
      <c r="I7" s="37">
        <v>201.46842861582167</v>
      </c>
      <c r="J7" s="37">
        <v>59.141739981545406</v>
      </c>
      <c r="K7" s="37">
        <v>138.60305982631613</v>
      </c>
      <c r="L7" s="20">
        <v>116.42178646507425</v>
      </c>
    </row>
    <row r="8" spans="2:12" x14ac:dyDescent="0.25">
      <c r="B8" s="194"/>
      <c r="C8" s="92" t="s">
        <v>12</v>
      </c>
      <c r="D8" s="37">
        <v>0</v>
      </c>
      <c r="E8" s="37">
        <v>135.70134689177692</v>
      </c>
      <c r="F8" s="37">
        <v>0</v>
      </c>
      <c r="G8" s="37">
        <v>22.348305014789684</v>
      </c>
      <c r="H8" s="37">
        <v>145.27148548113041</v>
      </c>
      <c r="I8" s="37">
        <v>207.87740003461684</v>
      </c>
      <c r="J8" s="37">
        <v>36.464032906623871</v>
      </c>
      <c r="K8" s="37">
        <v>132.75505122136551</v>
      </c>
      <c r="L8" s="20">
        <v>131.27854782021308</v>
      </c>
    </row>
    <row r="9" spans="2:12" x14ac:dyDescent="0.25">
      <c r="B9" s="194"/>
      <c r="C9" s="92" t="s">
        <v>13</v>
      </c>
      <c r="D9" s="37">
        <v>560.50669805504174</v>
      </c>
      <c r="E9" s="37">
        <v>164.69686234755972</v>
      </c>
      <c r="F9" s="37">
        <v>253.70771367181956</v>
      </c>
      <c r="G9" s="37">
        <v>12.022445118073577</v>
      </c>
      <c r="H9" s="37">
        <v>122.1511915320456</v>
      </c>
      <c r="I9" s="37">
        <v>224.43430097443681</v>
      </c>
      <c r="J9" s="37">
        <v>83.15858730130789</v>
      </c>
      <c r="K9" s="37">
        <v>134.9570328256423</v>
      </c>
      <c r="L9" s="20">
        <v>161.53945735575732</v>
      </c>
    </row>
    <row r="10" spans="2:12" x14ac:dyDescent="0.25">
      <c r="B10" s="195"/>
      <c r="C10" s="92" t="s">
        <v>14</v>
      </c>
      <c r="D10" s="37">
        <v>0</v>
      </c>
      <c r="E10" s="37">
        <v>143.36328889910268</v>
      </c>
      <c r="F10" s="37">
        <v>0</v>
      </c>
      <c r="G10" s="37">
        <v>16.999309872291882</v>
      </c>
      <c r="H10" s="37">
        <v>139.47277399390154</v>
      </c>
      <c r="I10" s="37">
        <v>127.88581134251361</v>
      </c>
      <c r="J10" s="37">
        <v>38.224030339268396</v>
      </c>
      <c r="K10" s="37">
        <v>174.6552851000709</v>
      </c>
      <c r="L10" s="20">
        <v>140.49032076150175</v>
      </c>
    </row>
    <row r="11" spans="2:12" x14ac:dyDescent="0.25">
      <c r="B11" s="190">
        <v>2018</v>
      </c>
      <c r="C11" s="71" t="s">
        <v>11</v>
      </c>
      <c r="D11" s="37">
        <v>0</v>
      </c>
      <c r="E11" s="37">
        <v>129.52403401653072</v>
      </c>
      <c r="F11" s="37">
        <v>0</v>
      </c>
      <c r="G11" s="37">
        <v>3.9470298950059832</v>
      </c>
      <c r="H11" s="37">
        <v>98.06242073464405</v>
      </c>
      <c r="I11" s="37">
        <v>142.24856088062535</v>
      </c>
      <c r="J11" s="37">
        <v>27.721181460702173</v>
      </c>
      <c r="K11" s="37">
        <v>173.98301798452977</v>
      </c>
      <c r="L11" s="20">
        <v>128.48293016518434</v>
      </c>
    </row>
    <row r="12" spans="2:12" x14ac:dyDescent="0.25">
      <c r="B12" s="191"/>
      <c r="C12" s="71" t="s">
        <v>12</v>
      </c>
      <c r="D12" s="37">
        <v>0</v>
      </c>
      <c r="E12" s="37">
        <v>133.37694789399492</v>
      </c>
      <c r="F12" s="37">
        <v>0</v>
      </c>
      <c r="G12" s="37">
        <v>10.239746331392702</v>
      </c>
      <c r="H12" s="37">
        <v>137.20858688510299</v>
      </c>
      <c r="I12" s="37">
        <v>223.40531351014005</v>
      </c>
      <c r="J12" s="37">
        <v>30.857013691362962</v>
      </c>
      <c r="K12" s="37">
        <v>185.1406144403702</v>
      </c>
      <c r="L12" s="20">
        <v>135.67171275347641</v>
      </c>
    </row>
    <row r="13" spans="2:12" x14ac:dyDescent="0.25">
      <c r="B13" s="191"/>
      <c r="C13" s="71" t="s">
        <v>13</v>
      </c>
      <c r="D13" s="37">
        <v>661.45395437475486</v>
      </c>
      <c r="E13" s="37">
        <v>161.33901472866773</v>
      </c>
      <c r="F13" s="37">
        <v>237.95298713732993</v>
      </c>
      <c r="G13" s="37">
        <v>11.055170282412631</v>
      </c>
      <c r="H13" s="37">
        <v>192.0871303079625</v>
      </c>
      <c r="I13" s="37">
        <v>167.7132757787387</v>
      </c>
      <c r="J13" s="37">
        <v>34.206145760096824</v>
      </c>
      <c r="K13" s="37">
        <v>179.95474975141602</v>
      </c>
      <c r="L13" s="20">
        <v>164.77000979179473</v>
      </c>
    </row>
    <row r="14" spans="2:12" x14ac:dyDescent="0.25">
      <c r="B14" s="192"/>
      <c r="C14" s="71" t="s">
        <v>14</v>
      </c>
      <c r="D14" s="37">
        <v>0</v>
      </c>
      <c r="E14" s="37">
        <v>136.17415727698929</v>
      </c>
      <c r="F14" s="37">
        <v>0</v>
      </c>
      <c r="G14" s="37">
        <v>7.0253885948770503</v>
      </c>
      <c r="H14" s="37">
        <v>208.89752848616556</v>
      </c>
      <c r="I14" s="37">
        <v>77.900029788007927</v>
      </c>
      <c r="J14" s="37">
        <v>34.879991971715519</v>
      </c>
      <c r="K14" s="37">
        <v>181.40161042805499</v>
      </c>
      <c r="L14" s="20">
        <v>136.11407230291695</v>
      </c>
    </row>
    <row r="15" spans="2:12" x14ac:dyDescent="0.25">
      <c r="B15" s="197">
        <v>2019</v>
      </c>
      <c r="C15" s="71" t="s">
        <v>11</v>
      </c>
      <c r="D15" s="37">
        <v>0</v>
      </c>
      <c r="E15" s="37">
        <v>127.52386280409877</v>
      </c>
      <c r="F15" s="37">
        <v>0</v>
      </c>
      <c r="G15" s="37">
        <v>0.19222366479268657</v>
      </c>
      <c r="H15" s="37">
        <v>138.20060738386113</v>
      </c>
      <c r="I15" s="37">
        <v>46.733362319030618</v>
      </c>
      <c r="J15" s="37">
        <v>18.012446019621144</v>
      </c>
      <c r="K15" s="37">
        <v>187.53015049828332</v>
      </c>
      <c r="L15" s="20">
        <v>127.3323129257071</v>
      </c>
    </row>
    <row r="16" spans="2:12" x14ac:dyDescent="0.25">
      <c r="B16" s="197"/>
      <c r="C16" s="71" t="s">
        <v>12</v>
      </c>
      <c r="D16" s="37">
        <v>0</v>
      </c>
      <c r="E16" s="37">
        <v>132.22402063480052</v>
      </c>
      <c r="F16" s="37">
        <v>0</v>
      </c>
      <c r="G16" s="37">
        <v>0.10558794605278932</v>
      </c>
      <c r="H16" s="37">
        <v>167.55364334612241</v>
      </c>
      <c r="I16" s="37">
        <v>70.635154369483615</v>
      </c>
      <c r="J16" s="37">
        <v>15.103889783428208</v>
      </c>
      <c r="K16" s="37">
        <v>201.70763583735172</v>
      </c>
      <c r="L16" s="20">
        <v>133.91368809304007</v>
      </c>
    </row>
    <row r="17" spans="2:13" x14ac:dyDescent="0.25">
      <c r="B17" s="197"/>
      <c r="C17" s="71" t="s">
        <v>13</v>
      </c>
      <c r="D17" s="37">
        <v>665.20318367804498</v>
      </c>
      <c r="E17" s="37">
        <v>172.83401098512425</v>
      </c>
      <c r="F17" s="37">
        <v>91.886611756237315</v>
      </c>
      <c r="G17" s="37">
        <v>0.25697722636209425</v>
      </c>
      <c r="H17" s="37">
        <v>149.4310716118228</v>
      </c>
      <c r="I17" s="37">
        <v>264.79614961682319</v>
      </c>
      <c r="J17" s="37">
        <v>55.924238844272239</v>
      </c>
      <c r="K17" s="37">
        <v>199.60131936730039</v>
      </c>
      <c r="L17" s="20">
        <v>175.81642271870382</v>
      </c>
    </row>
    <row r="18" spans="2:13" x14ac:dyDescent="0.25">
      <c r="B18" s="197"/>
      <c r="C18" s="71" t="s">
        <v>14</v>
      </c>
      <c r="D18" s="37">
        <v>0</v>
      </c>
      <c r="E18" s="37">
        <v>142.98431953394436</v>
      </c>
      <c r="F18" s="37">
        <v>0</v>
      </c>
      <c r="G18" s="37">
        <v>1.044305251155778</v>
      </c>
      <c r="H18" s="37">
        <v>241.27239117398361</v>
      </c>
      <c r="I18" s="37">
        <v>174.37492164749557</v>
      </c>
      <c r="J18" s="37">
        <v>59.204547348430964</v>
      </c>
      <c r="K18" s="37">
        <v>192.27113701879705</v>
      </c>
      <c r="L18" s="20">
        <v>145.85445770284815</v>
      </c>
    </row>
    <row r="19" spans="2:13" x14ac:dyDescent="0.25">
      <c r="B19" s="197">
        <v>2020</v>
      </c>
      <c r="C19" s="91" t="s">
        <v>11</v>
      </c>
      <c r="D19" s="37">
        <v>0</v>
      </c>
      <c r="E19" s="37">
        <v>133.73280673551244</v>
      </c>
      <c r="F19" s="37">
        <v>0</v>
      </c>
      <c r="G19" s="37">
        <v>0.24535421508783969</v>
      </c>
      <c r="H19" s="37">
        <v>206.01225629803608</v>
      </c>
      <c r="I19" s="37">
        <v>147.57002521649528</v>
      </c>
      <c r="J19" s="37">
        <v>23.549678827691181</v>
      </c>
      <c r="K19" s="37">
        <v>199.56898299146846</v>
      </c>
      <c r="L19" s="20">
        <v>137.52192197108297</v>
      </c>
    </row>
    <row r="20" spans="2:13" x14ac:dyDescent="0.25">
      <c r="B20" s="197"/>
      <c r="C20" s="91" t="s">
        <v>12</v>
      </c>
      <c r="D20" s="37">
        <v>0</v>
      </c>
      <c r="E20" s="37">
        <v>134.12146779826085</v>
      </c>
      <c r="F20" s="37">
        <v>0</v>
      </c>
      <c r="G20" s="37">
        <v>0.71186460505346372</v>
      </c>
      <c r="H20" s="37">
        <v>168.53599951116902</v>
      </c>
      <c r="I20" s="37">
        <v>159.63010020330793</v>
      </c>
      <c r="J20" s="37">
        <v>19.329766448728968</v>
      </c>
      <c r="K20" s="37">
        <v>240.78046150536167</v>
      </c>
      <c r="L20" s="20">
        <v>142.04585832040502</v>
      </c>
    </row>
    <row r="21" spans="2:13" x14ac:dyDescent="0.25">
      <c r="B21" s="197"/>
      <c r="C21" s="99" t="s">
        <v>13</v>
      </c>
      <c r="D21" s="37">
        <v>605.88767445770975</v>
      </c>
      <c r="E21" s="37">
        <v>175.93159838235292</v>
      </c>
      <c r="F21" s="37">
        <v>91.886611756237315</v>
      </c>
      <c r="G21" s="37">
        <v>1.6488165984448322</v>
      </c>
      <c r="H21" s="37">
        <v>253.00067242410086</v>
      </c>
      <c r="I21" s="37">
        <v>276.75651968003507</v>
      </c>
      <c r="J21" s="37">
        <v>25.739707325870601</v>
      </c>
      <c r="K21" s="37">
        <v>199.87874322303364</v>
      </c>
      <c r="L21" s="20">
        <v>180.17655120114117</v>
      </c>
    </row>
    <row r="22" spans="2:13" x14ac:dyDescent="0.25">
      <c r="B22" s="197"/>
      <c r="C22" s="100" t="s">
        <v>14</v>
      </c>
      <c r="D22" s="37">
        <v>0</v>
      </c>
      <c r="E22" s="37">
        <v>152.42997381348613</v>
      </c>
      <c r="F22" s="37">
        <v>0</v>
      </c>
      <c r="G22" s="37">
        <v>6.7341293470789552</v>
      </c>
      <c r="H22" s="37">
        <v>210.1380922892194</v>
      </c>
      <c r="I22" s="37">
        <v>231.64927088429255</v>
      </c>
      <c r="J22" s="37">
        <v>25.703221779122892</v>
      </c>
      <c r="K22" s="37">
        <v>197.72276101553459</v>
      </c>
      <c r="L22" s="20">
        <v>153.95028609992337</v>
      </c>
    </row>
    <row r="23" spans="2:13" x14ac:dyDescent="0.25">
      <c r="B23" s="196">
        <v>2021</v>
      </c>
      <c r="C23" s="110" t="s">
        <v>11</v>
      </c>
      <c r="D23" s="37">
        <v>0</v>
      </c>
      <c r="E23" s="37">
        <v>140.15467057683887</v>
      </c>
      <c r="F23" s="37">
        <v>0</v>
      </c>
      <c r="G23" s="37">
        <v>2.02537045748449</v>
      </c>
      <c r="H23" s="37">
        <v>179.9236039617148</v>
      </c>
      <c r="I23" s="37">
        <v>189.95687116307113</v>
      </c>
      <c r="J23" s="37">
        <v>23.549678827691181</v>
      </c>
      <c r="K23" s="37">
        <v>185.04417552234199</v>
      </c>
      <c r="L23" s="20">
        <v>141.06753168454335</v>
      </c>
    </row>
    <row r="24" spans="2:13" x14ac:dyDescent="0.25">
      <c r="B24" s="196"/>
      <c r="C24" s="110" t="s">
        <v>12</v>
      </c>
      <c r="D24" s="37">
        <v>153.24482932571047</v>
      </c>
      <c r="E24" s="37">
        <v>147.88766981765164</v>
      </c>
      <c r="F24" s="37">
        <v>0</v>
      </c>
      <c r="G24" s="37">
        <v>4.2529892947107877</v>
      </c>
      <c r="H24" s="37">
        <v>183.42628651766455</v>
      </c>
      <c r="I24" s="37">
        <v>306.71471218151896</v>
      </c>
      <c r="J24" s="37">
        <v>19.329766448728968</v>
      </c>
      <c r="K24" s="37">
        <v>191.40165322762974</v>
      </c>
      <c r="L24" s="20">
        <v>151.59549140491441</v>
      </c>
    </row>
    <row r="25" spans="2:13" x14ac:dyDescent="0.25">
      <c r="B25" s="196"/>
      <c r="C25" s="107" t="s">
        <v>13</v>
      </c>
      <c r="D25" s="37">
        <v>621.80471946639773</v>
      </c>
      <c r="E25" s="37">
        <v>166.57135322424659</v>
      </c>
      <c r="F25" s="37">
        <v>128.31198699816579</v>
      </c>
      <c r="G25" s="37">
        <v>3.8748821366501041</v>
      </c>
      <c r="H25" s="37">
        <v>220.36513143310117</v>
      </c>
      <c r="I25" s="37">
        <v>352.19137346691122</v>
      </c>
      <c r="J25" s="37">
        <v>30.491463618042811</v>
      </c>
      <c r="K25" s="37">
        <v>206.62380920937559</v>
      </c>
      <c r="L25" s="20">
        <v>175.05916574399632</v>
      </c>
    </row>
    <row r="26" spans="2:13" x14ac:dyDescent="0.25">
      <c r="B26" s="196"/>
      <c r="C26" s="107" t="s">
        <v>14</v>
      </c>
      <c r="D26" s="37">
        <v>0</v>
      </c>
      <c r="E26" s="37">
        <v>152.18216120744523</v>
      </c>
      <c r="F26" s="37">
        <v>0</v>
      </c>
      <c r="G26" s="37">
        <v>7.5483526269381462</v>
      </c>
      <c r="H26" s="37">
        <v>237.63165012346772</v>
      </c>
      <c r="I26" s="37">
        <v>193.01562034243119</v>
      </c>
      <c r="J26" s="37">
        <v>25.126521304535657</v>
      </c>
      <c r="K26" s="37">
        <v>198.27917301417693</v>
      </c>
      <c r="L26" s="20">
        <v>153.69024688677328</v>
      </c>
    </row>
    <row r="27" spans="2:13" x14ac:dyDescent="0.25">
      <c r="B27" s="190">
        <v>2022</v>
      </c>
      <c r="C27" s="137" t="s">
        <v>11</v>
      </c>
      <c r="D27" s="37">
        <v>0</v>
      </c>
      <c r="E27" s="37">
        <v>145.12646508006634</v>
      </c>
      <c r="F27" s="37">
        <v>0</v>
      </c>
      <c r="G27" s="37">
        <v>1.4469050703797239</v>
      </c>
      <c r="H27" s="37">
        <v>214.70993725308449</v>
      </c>
      <c r="I27" s="37">
        <v>209.91848313692608</v>
      </c>
      <c r="J27" s="37">
        <v>20.480271304418029</v>
      </c>
      <c r="K27" s="37">
        <v>207.32177144380793</v>
      </c>
      <c r="L27" s="20">
        <v>148.88623270192386</v>
      </c>
    </row>
    <row r="28" spans="2:13" x14ac:dyDescent="0.25">
      <c r="B28" s="191"/>
      <c r="C28" s="137" t="s">
        <v>12</v>
      </c>
      <c r="D28" s="21">
        <v>380.16759150271798</v>
      </c>
      <c r="E28" s="21">
        <v>160.56858997734886</v>
      </c>
      <c r="F28" s="21">
        <v>0</v>
      </c>
      <c r="G28" s="21">
        <v>3.3803330848172752</v>
      </c>
      <c r="H28" s="21">
        <v>161.4239927643888</v>
      </c>
      <c r="I28" s="21">
        <v>142.40016097489976</v>
      </c>
      <c r="J28" s="21">
        <v>17.10456139345111</v>
      </c>
      <c r="K28" s="21">
        <v>209.65204985744569</v>
      </c>
      <c r="L28" s="20">
        <v>161.46500334052533</v>
      </c>
    </row>
    <row r="29" spans="2:13" x14ac:dyDescent="0.25">
      <c r="B29" s="191"/>
      <c r="C29" s="137" t="s">
        <v>13</v>
      </c>
      <c r="D29" s="37">
        <v>726.54559721988676</v>
      </c>
      <c r="E29" s="37">
        <v>173.26390362149536</v>
      </c>
      <c r="F29" s="37">
        <v>82.341421548315594</v>
      </c>
      <c r="G29" s="37">
        <v>1.0283821236504673</v>
      </c>
      <c r="H29" s="37">
        <v>202.42587753031106</v>
      </c>
      <c r="I29" s="37">
        <v>303.84216400913056</v>
      </c>
      <c r="J29" s="37">
        <v>28.233739898665249</v>
      </c>
      <c r="K29" s="37">
        <v>176.10589554593926</v>
      </c>
      <c r="L29" s="20">
        <v>175.38841159715926</v>
      </c>
    </row>
    <row r="30" spans="2:13" x14ac:dyDescent="0.25">
      <c r="B30" s="192"/>
      <c r="C30" s="137" t="s">
        <v>14</v>
      </c>
      <c r="D30" s="37">
        <v>0</v>
      </c>
      <c r="E30" s="37">
        <v>170.32725988078803</v>
      </c>
      <c r="F30" s="37">
        <v>0</v>
      </c>
      <c r="G30" s="37">
        <v>1.2137029220753546</v>
      </c>
      <c r="H30" s="37">
        <v>140.11442341669039</v>
      </c>
      <c r="I30" s="37">
        <v>160.96513080094817</v>
      </c>
      <c r="J30" s="37">
        <v>22.475172946279351</v>
      </c>
      <c r="K30" s="37">
        <v>168.11797308488715</v>
      </c>
      <c r="L30" s="20">
        <v>161.03184554267938</v>
      </c>
    </row>
    <row r="31" spans="2:13" x14ac:dyDescent="0.25">
      <c r="B31" s="190">
        <v>2023</v>
      </c>
      <c r="C31" s="139" t="s">
        <v>11</v>
      </c>
      <c r="D31" s="37">
        <v>0</v>
      </c>
      <c r="E31" s="37">
        <v>143.72942579613382</v>
      </c>
      <c r="F31" s="37">
        <v>0</v>
      </c>
      <c r="G31" s="37">
        <v>0.48373443254908099</v>
      </c>
      <c r="H31" s="37">
        <v>151.99717261685262</v>
      </c>
      <c r="I31" s="37">
        <v>204.29687938764704</v>
      </c>
      <c r="J31" s="37">
        <v>17.334365375953265</v>
      </c>
      <c r="K31" s="37">
        <v>239.83544785016292</v>
      </c>
      <c r="L31" s="20">
        <v>150.02835379130906</v>
      </c>
    </row>
    <row r="32" spans="2:13" x14ac:dyDescent="0.25">
      <c r="B32" s="191"/>
      <c r="C32" s="142" t="s">
        <v>12</v>
      </c>
      <c r="D32" s="37">
        <v>144.73140519029204</v>
      </c>
      <c r="E32" s="37">
        <v>150.83352502759331</v>
      </c>
      <c r="F32" s="37">
        <v>0</v>
      </c>
      <c r="G32" s="37">
        <v>1.8484903099023888</v>
      </c>
      <c r="H32" s="37">
        <v>157.20564657031588</v>
      </c>
      <c r="I32" s="37">
        <v>191.39280387459968</v>
      </c>
      <c r="J32" s="37">
        <v>15.271450233369432</v>
      </c>
      <c r="K32" s="37">
        <v>254.53701871195128</v>
      </c>
      <c r="L32" s="38">
        <v>158.34832582454899</v>
      </c>
      <c r="M32" s="63"/>
    </row>
    <row r="33" spans="2:12" x14ac:dyDescent="0.25">
      <c r="B33" s="191"/>
      <c r="C33" s="146" t="s">
        <v>13</v>
      </c>
      <c r="D33" s="37">
        <v>691.45171234796248</v>
      </c>
      <c r="E33" s="37">
        <v>178.60758108062183</v>
      </c>
      <c r="F33" s="37">
        <v>220.39883489799033</v>
      </c>
      <c r="G33" s="37">
        <v>0.91283984927847717</v>
      </c>
      <c r="H33" s="37">
        <v>164.06189778209747</v>
      </c>
      <c r="I33" s="37">
        <v>277.4230527385896</v>
      </c>
      <c r="J33" s="37">
        <v>25.579184212568236</v>
      </c>
      <c r="K33" s="37">
        <v>243.92749720507587</v>
      </c>
      <c r="L33" s="23">
        <v>187.44657603848125</v>
      </c>
    </row>
    <row r="34" spans="2:12" x14ac:dyDescent="0.25">
      <c r="B34" s="192"/>
      <c r="C34" s="153" t="s">
        <v>14</v>
      </c>
      <c r="D34" s="37">
        <v>0</v>
      </c>
      <c r="E34" s="37">
        <v>173.9497832452393</v>
      </c>
      <c r="F34" s="37">
        <v>0</v>
      </c>
      <c r="G34" s="37">
        <v>0.2104627576101902</v>
      </c>
      <c r="H34" s="37">
        <v>183.10614622003263</v>
      </c>
      <c r="I34" s="37">
        <v>269.25252736636992</v>
      </c>
      <c r="J34" s="37">
        <v>23.373242784156595</v>
      </c>
      <c r="K34" s="37">
        <v>254.7695445911634</v>
      </c>
      <c r="L34" s="23">
        <v>177.72879429216439</v>
      </c>
    </row>
    <row r="35" spans="2:12" x14ac:dyDescent="0.25">
      <c r="B35" s="161">
        <v>2024</v>
      </c>
      <c r="C35" s="153" t="s">
        <v>11</v>
      </c>
      <c r="D35" s="37">
        <v>0</v>
      </c>
      <c r="E35" s="37">
        <v>141.55587654426515</v>
      </c>
      <c r="F35" s="37">
        <v>0</v>
      </c>
      <c r="G35" s="37">
        <v>2.8612639385779084E-2</v>
      </c>
      <c r="H35" s="37">
        <v>199.28520950132466</v>
      </c>
      <c r="I35" s="37">
        <v>256.88728177587598</v>
      </c>
      <c r="J35" s="37">
        <v>16.982798867150731</v>
      </c>
      <c r="K35" s="37">
        <v>268.37047889540571</v>
      </c>
      <c r="L35" s="38">
        <v>154.04478763615398</v>
      </c>
    </row>
  </sheetData>
  <mergeCells count="7">
    <mergeCell ref="B31:B34"/>
    <mergeCell ref="B27:B30"/>
    <mergeCell ref="B7:B10"/>
    <mergeCell ref="B23:B26"/>
    <mergeCell ref="B19:B22"/>
    <mergeCell ref="B15:B18"/>
    <mergeCell ref="B11:B14"/>
  </mergeCells>
  <phoneticPr fontId="1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40"/>
  <sheetViews>
    <sheetView tabSelected="1" workbookViewId="0">
      <pane xSplit="6" ySplit="5" topLeftCell="G22" activePane="bottomRight" state="frozen"/>
      <selection pane="topRight" activeCell="G1" sqref="G1"/>
      <selection pane="bottomLeft" activeCell="A9" sqref="A9"/>
      <selection pane="bottomRight" activeCell="F25" sqref="F25"/>
    </sheetView>
  </sheetViews>
  <sheetFormatPr baseColWidth="10" defaultColWidth="11" defaultRowHeight="15" x14ac:dyDescent="0.25"/>
  <cols>
    <col min="4" max="4" width="28.85546875" customWidth="1"/>
    <col min="5" max="5" width="14.42578125" customWidth="1"/>
    <col min="6" max="6" width="14" customWidth="1"/>
  </cols>
  <sheetData>
    <row r="1" spans="3:8" ht="18.75" x14ac:dyDescent="0.3">
      <c r="C1" s="19" t="s">
        <v>82</v>
      </c>
    </row>
    <row r="3" spans="3:8" ht="15.75" thickBot="1" x14ac:dyDescent="0.3"/>
    <row r="4" spans="3:8" ht="45.75" thickBot="1" x14ac:dyDescent="0.3">
      <c r="C4" s="9"/>
      <c r="D4" s="16" t="s">
        <v>20</v>
      </c>
      <c r="E4" s="2" t="s">
        <v>21</v>
      </c>
      <c r="F4" s="1" t="s">
        <v>22</v>
      </c>
      <c r="G4" s="17" t="s">
        <v>23</v>
      </c>
      <c r="H4" s="18" t="s">
        <v>9</v>
      </c>
    </row>
    <row r="5" spans="3:8" x14ac:dyDescent="0.25">
      <c r="C5" s="9"/>
      <c r="D5" s="16" t="s">
        <v>10</v>
      </c>
      <c r="E5" s="5">
        <v>77.349999999999994</v>
      </c>
      <c r="F5" s="3">
        <v>8707.65</v>
      </c>
      <c r="G5" s="4">
        <v>1215</v>
      </c>
      <c r="H5" s="5">
        <v>10000</v>
      </c>
    </row>
    <row r="6" spans="3:8" x14ac:dyDescent="0.25">
      <c r="C6" s="198">
        <v>2017</v>
      </c>
      <c r="D6" s="24" t="s">
        <v>11</v>
      </c>
      <c r="E6" s="37">
        <v>0</v>
      </c>
      <c r="F6" s="37">
        <v>114.35872438233706</v>
      </c>
      <c r="G6" s="37">
        <v>138.60305982631613</v>
      </c>
      <c r="H6" s="38">
        <v>116.42178646507425</v>
      </c>
    </row>
    <row r="7" spans="3:8" x14ac:dyDescent="0.25">
      <c r="C7" s="199"/>
      <c r="D7" s="24" t="s">
        <v>12</v>
      </c>
      <c r="E7" s="37">
        <v>0</v>
      </c>
      <c r="F7" s="37">
        <v>132.23861414468942</v>
      </c>
      <c r="G7" s="37">
        <v>132.75505122136551</v>
      </c>
      <c r="H7" s="38">
        <v>131.27854782021308</v>
      </c>
    </row>
    <row r="8" spans="3:8" x14ac:dyDescent="0.25">
      <c r="C8" s="199"/>
      <c r="D8" s="24" t="s">
        <v>13</v>
      </c>
      <c r="E8" s="37">
        <v>560.50669805504174</v>
      </c>
      <c r="F8" s="37">
        <v>161.70703010496578</v>
      </c>
      <c r="G8" s="37">
        <v>134.9570328256423</v>
      </c>
      <c r="H8" s="38">
        <v>161.53945735575732</v>
      </c>
    </row>
    <row r="9" spans="3:8" s="63" customFormat="1" x14ac:dyDescent="0.25">
      <c r="C9" s="200"/>
      <c r="D9" s="24" t="s">
        <v>14</v>
      </c>
      <c r="E9" s="37">
        <v>0</v>
      </c>
      <c r="F9" s="37">
        <v>136.96771373858101</v>
      </c>
      <c r="G9" s="37">
        <v>174.6552851000709</v>
      </c>
      <c r="H9" s="38">
        <v>140.49032076150178</v>
      </c>
    </row>
    <row r="10" spans="3:8" s="63" customFormat="1" x14ac:dyDescent="0.25">
      <c r="C10" s="198">
        <v>2018</v>
      </c>
      <c r="D10" s="24" t="s">
        <v>11</v>
      </c>
      <c r="E10" s="37">
        <v>0</v>
      </c>
      <c r="F10" s="37">
        <v>123.27085401092113</v>
      </c>
      <c r="G10" s="37">
        <v>173.98301798452977</v>
      </c>
      <c r="H10" s="38">
        <v>128.48293016518434</v>
      </c>
    </row>
    <row r="11" spans="3:8" s="63" customFormat="1" x14ac:dyDescent="0.25">
      <c r="C11" s="199"/>
      <c r="D11" s="24" t="s">
        <v>12</v>
      </c>
      <c r="E11" s="37">
        <v>0</v>
      </c>
      <c r="F11" s="37">
        <v>129.96930766921</v>
      </c>
      <c r="G11" s="37">
        <v>185.1406144403702</v>
      </c>
      <c r="H11" s="38">
        <v>135.67171275347641</v>
      </c>
    </row>
    <row r="12" spans="3:8" s="63" customFormat="1" x14ac:dyDescent="0.25">
      <c r="C12" s="199"/>
      <c r="D12" s="24" t="s">
        <v>13</v>
      </c>
      <c r="E12" s="37">
        <v>661.45395437475486</v>
      </c>
      <c r="F12" s="37">
        <v>158.23726778078253</v>
      </c>
      <c r="G12" s="37">
        <v>179.95474975141602</v>
      </c>
      <c r="H12" s="38">
        <v>164.77000979179473</v>
      </c>
    </row>
    <row r="13" spans="3:8" s="63" customFormat="1" x14ac:dyDescent="0.25">
      <c r="C13" s="200"/>
      <c r="D13" s="24" t="s">
        <v>14</v>
      </c>
      <c r="E13" s="37">
        <v>0</v>
      </c>
      <c r="F13" s="37">
        <v>130.99946872395438</v>
      </c>
      <c r="G13" s="37">
        <v>181.40161042805499</v>
      </c>
      <c r="H13" s="38">
        <v>136.11407230291695</v>
      </c>
    </row>
    <row r="14" spans="3:8" s="63" customFormat="1" x14ac:dyDescent="0.25">
      <c r="C14" s="198">
        <v>2019</v>
      </c>
      <c r="D14" s="24" t="s">
        <v>11</v>
      </c>
      <c r="E14" s="37">
        <v>0</v>
      </c>
      <c r="F14" s="37">
        <v>120.05767009216834</v>
      </c>
      <c r="G14" s="37">
        <v>187.53015049828332</v>
      </c>
      <c r="H14" s="38">
        <v>127.3323129257071</v>
      </c>
    </row>
    <row r="15" spans="3:8" s="63" customFormat="1" x14ac:dyDescent="0.25">
      <c r="C15" s="199"/>
      <c r="D15" s="24" t="s">
        <v>12</v>
      </c>
      <c r="E15" s="37">
        <v>0</v>
      </c>
      <c r="F15" s="37">
        <v>125.6368166975512</v>
      </c>
      <c r="G15" s="37">
        <v>201.70763583735172</v>
      </c>
      <c r="H15" s="38">
        <v>133.91368809304007</v>
      </c>
    </row>
    <row r="16" spans="3:8" s="63" customFormat="1" x14ac:dyDescent="0.25">
      <c r="C16" s="199"/>
      <c r="D16" s="24" t="s">
        <v>13</v>
      </c>
      <c r="E16" s="37">
        <v>665.20318367804498</v>
      </c>
      <c r="F16" s="37">
        <v>168.14760946045627</v>
      </c>
      <c r="G16" s="37">
        <v>199.60131936730039</v>
      </c>
      <c r="H16" s="38">
        <v>175.81642271870382</v>
      </c>
    </row>
    <row r="17" spans="3:8" s="63" customFormat="1" x14ac:dyDescent="0.25">
      <c r="C17" s="200"/>
      <c r="D17" s="24" t="s">
        <v>14</v>
      </c>
      <c r="E17" s="37">
        <v>0</v>
      </c>
      <c r="F17" s="37">
        <v>140.66871534510935</v>
      </c>
      <c r="G17" s="37">
        <v>192.27113701879705</v>
      </c>
      <c r="H17" s="38">
        <v>145.85445770284815</v>
      </c>
    </row>
    <row r="18" spans="3:8" s="63" customFormat="1" x14ac:dyDescent="0.25">
      <c r="C18" s="198">
        <v>2020</v>
      </c>
      <c r="D18" s="24" t="s">
        <v>11</v>
      </c>
      <c r="E18" s="37">
        <v>0</v>
      </c>
      <c r="F18" s="37">
        <v>130.07958123734295</v>
      </c>
      <c r="G18" s="37">
        <v>199.56898299146846</v>
      </c>
      <c r="H18" s="38">
        <v>137.52192197108297</v>
      </c>
    </row>
    <row r="19" spans="3:8" s="63" customFormat="1" x14ac:dyDescent="0.25">
      <c r="C19" s="199"/>
      <c r="D19" s="24" t="s">
        <v>12</v>
      </c>
      <c r="E19" s="37">
        <v>0</v>
      </c>
      <c r="F19" s="37">
        <v>129.52078045285953</v>
      </c>
      <c r="G19" s="37">
        <v>240.78046150536167</v>
      </c>
      <c r="H19" s="38">
        <v>142.04585832040502</v>
      </c>
    </row>
    <row r="20" spans="3:8" s="63" customFormat="1" x14ac:dyDescent="0.25">
      <c r="C20" s="199"/>
      <c r="D20" s="24" t="s">
        <v>13</v>
      </c>
      <c r="E20" s="37">
        <v>605.88767445770975</v>
      </c>
      <c r="F20" s="37">
        <v>173.64350905369875</v>
      </c>
      <c r="G20" s="37">
        <v>199.87874322303364</v>
      </c>
      <c r="H20" s="38">
        <v>180.17655120114117</v>
      </c>
    </row>
    <row r="21" spans="3:8" s="63" customFormat="1" x14ac:dyDescent="0.25">
      <c r="C21" s="200"/>
      <c r="D21" s="24" t="s">
        <v>14</v>
      </c>
      <c r="E21" s="37">
        <v>0</v>
      </c>
      <c r="F21" s="37">
        <v>149.20569263690803</v>
      </c>
      <c r="G21" s="37">
        <v>197.72276101553459</v>
      </c>
      <c r="H21" s="38">
        <v>153.95028609992337</v>
      </c>
    </row>
    <row r="22" spans="3:8" s="63" customFormat="1" x14ac:dyDescent="0.25">
      <c r="C22" s="198">
        <v>2021</v>
      </c>
      <c r="D22" s="24" t="s">
        <v>11</v>
      </c>
      <c r="E22" s="37">
        <v>0</v>
      </c>
      <c r="F22" s="37">
        <v>136.17998211669223</v>
      </c>
      <c r="G22" s="37">
        <v>185.04417552234199</v>
      </c>
      <c r="H22" s="38">
        <v>141.06753168454335</v>
      </c>
    </row>
    <row r="23" spans="3:8" s="63" customFormat="1" x14ac:dyDescent="0.25">
      <c r="C23" s="199"/>
      <c r="D23" s="24" t="s">
        <v>12</v>
      </c>
      <c r="E23" s="37">
        <v>153.24482932571047</v>
      </c>
      <c r="F23" s="37">
        <v>146.02243901685105</v>
      </c>
      <c r="G23" s="37">
        <v>191.40165322762974</v>
      </c>
      <c r="H23" s="38">
        <v>151.59549140491441</v>
      </c>
    </row>
    <row r="24" spans="3:8" s="63" customFormat="1" x14ac:dyDescent="0.25">
      <c r="C24" s="199"/>
      <c r="D24" s="24" t="s">
        <v>13</v>
      </c>
      <c r="E24" s="37">
        <v>621.80471946639773</v>
      </c>
      <c r="F24" s="37">
        <v>166.68282655002602</v>
      </c>
      <c r="G24" s="37">
        <v>206.62380920937559</v>
      </c>
      <c r="H24" s="38">
        <v>175.05916574399632</v>
      </c>
    </row>
    <row r="25" spans="3:8" s="63" customFormat="1" x14ac:dyDescent="0.25">
      <c r="C25" s="200"/>
      <c r="D25" s="24" t="s">
        <v>14</v>
      </c>
      <c r="E25" s="37">
        <v>0</v>
      </c>
      <c r="F25" s="37">
        <v>148.82933677725094</v>
      </c>
      <c r="G25" s="37">
        <v>198.27917301417693</v>
      </c>
      <c r="H25" s="38">
        <v>153.69024688677328</v>
      </c>
    </row>
    <row r="26" spans="3:8" s="63" customFormat="1" x14ac:dyDescent="0.25">
      <c r="C26" s="198">
        <v>2022</v>
      </c>
      <c r="D26" s="24" t="s">
        <v>11</v>
      </c>
      <c r="E26" s="37">
        <v>0</v>
      </c>
      <c r="F26" s="37">
        <v>142.04915016109345</v>
      </c>
      <c r="G26" s="37">
        <v>207.32177144380793</v>
      </c>
      <c r="H26" s="38">
        <v>148.88623270192386</v>
      </c>
    </row>
    <row r="27" spans="3:8" s="63" customFormat="1" x14ac:dyDescent="0.25">
      <c r="C27" s="199"/>
      <c r="D27" s="24" t="s">
        <v>12</v>
      </c>
      <c r="E27" s="37">
        <v>380.16759150271849</v>
      </c>
      <c r="F27" s="37">
        <v>152.79343425905768</v>
      </c>
      <c r="G27" s="37">
        <v>209.65204985744569</v>
      </c>
      <c r="H27" s="38">
        <v>161.46500334052533</v>
      </c>
    </row>
    <row r="28" spans="3:8" s="63" customFormat="1" x14ac:dyDescent="0.25">
      <c r="C28" s="199"/>
      <c r="D28" s="24" t="s">
        <v>13</v>
      </c>
      <c r="E28" s="37">
        <v>726.54559721988676</v>
      </c>
      <c r="F28" s="37">
        <v>170.39190474200399</v>
      </c>
      <c r="G28" s="37">
        <v>176.10589554593926</v>
      </c>
      <c r="H28" s="38">
        <v>175.38841159715926</v>
      </c>
    </row>
    <row r="29" spans="3:8" s="63" customFormat="1" x14ac:dyDescent="0.25">
      <c r="C29" s="200"/>
      <c r="D29" s="24" t="s">
        <v>14</v>
      </c>
      <c r="E29" s="37">
        <v>0</v>
      </c>
      <c r="F29" s="37">
        <v>161.47292221854642</v>
      </c>
      <c r="G29" s="37">
        <v>168.11797308488715</v>
      </c>
      <c r="H29" s="38">
        <v>161.03184554267941</v>
      </c>
    </row>
    <row r="30" spans="3:8" s="63" customFormat="1" x14ac:dyDescent="0.25">
      <c r="C30" s="198">
        <v>2023</v>
      </c>
      <c r="D30" s="144" t="s">
        <v>11</v>
      </c>
      <c r="E30" s="37">
        <v>0</v>
      </c>
      <c r="F30" s="37">
        <v>138.82079779266306</v>
      </c>
      <c r="G30" s="37">
        <v>239.83544785016292</v>
      </c>
      <c r="H30" s="38">
        <v>150.02835379130906</v>
      </c>
    </row>
    <row r="31" spans="3:8" s="63" customFormat="1" x14ac:dyDescent="0.25">
      <c r="C31" s="199"/>
      <c r="D31" s="144" t="s">
        <v>12</v>
      </c>
      <c r="E31" s="37">
        <v>144.73140519029204</v>
      </c>
      <c r="F31" s="37">
        <v>145.03782516342628</v>
      </c>
      <c r="G31" s="37">
        <v>254.53701871195128</v>
      </c>
      <c r="H31" s="38">
        <v>158.34832582454899</v>
      </c>
    </row>
    <row r="32" spans="3:8" s="63" customFormat="1" x14ac:dyDescent="0.25">
      <c r="C32" s="199"/>
      <c r="D32" s="144" t="s">
        <v>13</v>
      </c>
      <c r="E32" s="37">
        <v>691.45171234796248</v>
      </c>
      <c r="F32" s="37">
        <v>175.08233318837989</v>
      </c>
      <c r="G32" s="37">
        <v>243.92749720507587</v>
      </c>
      <c r="H32" s="38">
        <v>187.44657603848125</v>
      </c>
    </row>
    <row r="33" spans="3:8" s="63" customFormat="1" x14ac:dyDescent="0.25">
      <c r="C33" s="200"/>
      <c r="D33" s="144" t="s">
        <v>14</v>
      </c>
      <c r="E33" s="37">
        <v>0</v>
      </c>
      <c r="F33" s="37">
        <v>168.54997074931964</v>
      </c>
      <c r="G33" s="37">
        <v>254.7695445911634</v>
      </c>
      <c r="H33" s="38">
        <v>177.72879429216439</v>
      </c>
    </row>
    <row r="34" spans="3:8" s="63" customFormat="1" x14ac:dyDescent="0.25">
      <c r="C34" s="160">
        <v>2024</v>
      </c>
      <c r="D34" s="144" t="s">
        <v>11</v>
      </c>
      <c r="E34" s="37">
        <v>0</v>
      </c>
      <c r="F34" s="37">
        <v>139.44921703362533</v>
      </c>
      <c r="G34" s="37">
        <v>268.37047889540599</v>
      </c>
      <c r="H34" s="38">
        <v>154.04478763615398</v>
      </c>
    </row>
    <row r="35" spans="3:8" x14ac:dyDescent="0.25">
      <c r="C35" s="154" t="s">
        <v>15</v>
      </c>
      <c r="D35" s="87" t="s">
        <v>85</v>
      </c>
      <c r="E35" s="39">
        <f>(E33/E32-1)*100</f>
        <v>-100</v>
      </c>
      <c r="F35" s="39">
        <f>(F33/F32-1)*100</f>
        <v>-3.7310231821229833</v>
      </c>
      <c r="G35" s="39">
        <f>(G33/G32-1)*100</f>
        <v>4.4447827777990723</v>
      </c>
      <c r="H35" s="39">
        <f t="shared" ref="F35:H35" si="0">(H33/H32-1)*100</f>
        <v>-5.184294080848872</v>
      </c>
    </row>
    <row r="36" spans="3:8" ht="20.25" customHeight="1" x14ac:dyDescent="0.25">
      <c r="C36" s="155"/>
      <c r="D36" s="87" t="s">
        <v>86</v>
      </c>
      <c r="E36" s="39" t="s">
        <v>26</v>
      </c>
      <c r="F36" s="39">
        <f t="shared" ref="F36:H36" si="1">(F33/F29-1)*100</f>
        <v>4.3828082340609198</v>
      </c>
      <c r="G36" s="39">
        <f t="shared" si="1"/>
        <v>51.542122425258839</v>
      </c>
      <c r="H36" s="39">
        <f t="shared" si="1"/>
        <v>10.368724703623711</v>
      </c>
    </row>
    <row r="37" spans="3:8" x14ac:dyDescent="0.25">
      <c r="C37" s="180" t="s">
        <v>64</v>
      </c>
      <c r="D37" s="87" t="s">
        <v>92</v>
      </c>
      <c r="E37" s="39" t="s">
        <v>26</v>
      </c>
      <c r="F37" s="39">
        <f t="shared" ref="F37:H37" si="2">(F34/F33-1)*100</f>
        <v>-17.265356728524839</v>
      </c>
      <c r="G37" s="39">
        <f>(G34/G33-1)*100</f>
        <v>5.3385244009712451</v>
      </c>
      <c r="H37" s="39">
        <f t="shared" si="2"/>
        <v>-13.325925464321109</v>
      </c>
    </row>
    <row r="38" spans="3:8" x14ac:dyDescent="0.25">
      <c r="C38" s="181"/>
      <c r="D38" s="87" t="s">
        <v>93</v>
      </c>
      <c r="E38" s="39" t="s">
        <v>26</v>
      </c>
      <c r="F38" s="39">
        <f>(F34/F30-1)*100</f>
        <v>0.45268378438572121</v>
      </c>
      <c r="G38" s="39">
        <f t="shared" ref="G38:H38" si="3">(G34/G30-1)*100</f>
        <v>11.897753772857754</v>
      </c>
      <c r="H38" s="39">
        <f t="shared" si="3"/>
        <v>2.6771165205423886</v>
      </c>
    </row>
    <row r="40" spans="3:8" x14ac:dyDescent="0.25">
      <c r="C40" s="11" t="s">
        <v>19</v>
      </c>
    </row>
  </sheetData>
  <mergeCells count="8">
    <mergeCell ref="C37:C38"/>
    <mergeCell ref="C6:C9"/>
    <mergeCell ref="C10:C13"/>
    <mergeCell ref="C14:C17"/>
    <mergeCell ref="C18:C21"/>
    <mergeCell ref="C22:C25"/>
    <mergeCell ref="C26:C29"/>
    <mergeCell ref="C30:C33"/>
  </mergeCells>
  <phoneticPr fontId="1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>
      <selection activeCell="E36" sqref="E36"/>
    </sheetView>
  </sheetViews>
  <sheetFormatPr baseColWidth="10" defaultColWidth="11" defaultRowHeight="15" x14ac:dyDescent="0.25"/>
  <cols>
    <col min="1" max="1" width="39" customWidth="1"/>
    <col min="2" max="2" width="12.7109375" customWidth="1"/>
    <col min="4" max="4" width="7.28515625" customWidth="1"/>
    <col min="5" max="5" width="7.42578125" customWidth="1"/>
    <col min="6" max="6" width="6.42578125" customWidth="1"/>
    <col min="7" max="7" width="6.7109375" customWidth="1"/>
    <col min="8" max="8" width="7.140625" customWidth="1"/>
    <col min="9" max="9" width="7.42578125" customWidth="1"/>
    <col min="10" max="10" width="7.7109375" customWidth="1"/>
    <col min="11" max="11" width="6.5703125" customWidth="1"/>
    <col min="12" max="13" width="6.7109375" customWidth="1"/>
    <col min="14" max="14" width="7.85546875" customWidth="1"/>
    <col min="15" max="15" width="7.140625" customWidth="1"/>
    <col min="16" max="16" width="7" customWidth="1"/>
    <col min="17" max="17" width="7.140625" customWidth="1"/>
    <col min="18" max="18" width="7.28515625" customWidth="1"/>
    <col min="19" max="21" width="7.140625" customWidth="1"/>
    <col min="22" max="22" width="7.85546875" customWidth="1"/>
    <col min="23" max="23" width="7.28515625" customWidth="1"/>
  </cols>
  <sheetData>
    <row r="1" spans="1:23" x14ac:dyDescent="0.25">
      <c r="A1" s="9" t="s">
        <v>27</v>
      </c>
      <c r="B1" s="9" t="s">
        <v>10</v>
      </c>
      <c r="C1" s="9"/>
      <c r="D1" s="201">
        <v>2010</v>
      </c>
      <c r="E1" s="202"/>
      <c r="F1" s="202"/>
      <c r="G1" s="203"/>
      <c r="H1" s="201">
        <v>2011</v>
      </c>
      <c r="I1" s="202"/>
      <c r="J1" s="202"/>
      <c r="K1" s="203"/>
      <c r="L1" s="201">
        <v>2012</v>
      </c>
      <c r="M1" s="202"/>
      <c r="N1" s="202"/>
      <c r="O1" s="203"/>
      <c r="P1" s="201">
        <v>2013</v>
      </c>
      <c r="Q1" s="202"/>
      <c r="R1" s="202"/>
      <c r="S1" s="203"/>
      <c r="T1" s="201">
        <v>2014</v>
      </c>
      <c r="U1" s="202"/>
      <c r="V1" s="202"/>
      <c r="W1" s="203"/>
    </row>
    <row r="2" spans="1:23" x14ac:dyDescent="0.25">
      <c r="A2" s="9"/>
      <c r="B2" s="9"/>
      <c r="C2" s="9"/>
      <c r="D2" s="9" t="s">
        <v>11</v>
      </c>
      <c r="E2" s="9" t="s">
        <v>12</v>
      </c>
      <c r="F2" s="9" t="s">
        <v>13</v>
      </c>
      <c r="G2" s="9" t="s">
        <v>14</v>
      </c>
      <c r="H2" s="9" t="s">
        <v>11</v>
      </c>
      <c r="I2" s="9" t="s">
        <v>12</v>
      </c>
      <c r="J2" s="9" t="s">
        <v>13</v>
      </c>
      <c r="K2" s="9" t="s">
        <v>14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11</v>
      </c>
      <c r="Q2" s="9" t="s">
        <v>12</v>
      </c>
      <c r="R2" s="9" t="s">
        <v>13</v>
      </c>
      <c r="S2" s="9" t="s">
        <v>14</v>
      </c>
      <c r="T2" s="9" t="s">
        <v>11</v>
      </c>
      <c r="U2" s="9" t="s">
        <v>12</v>
      </c>
      <c r="V2" s="9" t="s">
        <v>13</v>
      </c>
      <c r="W2" s="9" t="s">
        <v>14</v>
      </c>
    </row>
    <row r="3" spans="1:23" ht="30" x14ac:dyDescent="0.25">
      <c r="A3" s="25" t="s">
        <v>28</v>
      </c>
      <c r="B3" s="26">
        <v>77.351279264643495</v>
      </c>
      <c r="C3" s="26"/>
      <c r="D3" s="26">
        <v>0</v>
      </c>
      <c r="E3" s="26">
        <v>251.1070007286587</v>
      </c>
      <c r="F3" s="26">
        <v>483.21282439325154</v>
      </c>
      <c r="G3" s="26">
        <v>0</v>
      </c>
      <c r="H3" s="26">
        <v>0</v>
      </c>
      <c r="I3" s="26">
        <v>0</v>
      </c>
      <c r="J3" s="26">
        <v>840.76004708256266</v>
      </c>
      <c r="K3" s="26">
        <v>0</v>
      </c>
      <c r="L3" s="26">
        <v>0</v>
      </c>
      <c r="M3" s="26">
        <v>0</v>
      </c>
      <c r="N3" s="26">
        <v>1140.89120564991</v>
      </c>
      <c r="O3" s="26">
        <v>0</v>
      </c>
      <c r="P3" s="26">
        <v>0</v>
      </c>
      <c r="Q3" s="26">
        <v>0</v>
      </c>
      <c r="R3" s="26">
        <v>870.46690207948006</v>
      </c>
      <c r="S3" s="26">
        <v>0</v>
      </c>
      <c r="T3" s="26">
        <v>0</v>
      </c>
      <c r="U3" s="26">
        <v>0</v>
      </c>
      <c r="V3" s="26">
        <v>422.67810100330701</v>
      </c>
      <c r="W3" s="26">
        <v>0</v>
      </c>
    </row>
    <row r="4" spans="1:23" ht="30" x14ac:dyDescent="0.25">
      <c r="A4" s="27" t="s">
        <v>29</v>
      </c>
      <c r="B4" s="28"/>
      <c r="C4" s="28"/>
      <c r="D4" s="28">
        <v>0</v>
      </c>
      <c r="E4" s="28">
        <v>251.1070007286587</v>
      </c>
      <c r="F4" s="28">
        <v>483.21282439325154</v>
      </c>
      <c r="G4" s="28">
        <v>0</v>
      </c>
      <c r="H4" s="28">
        <v>0</v>
      </c>
      <c r="I4" s="28">
        <v>0</v>
      </c>
      <c r="J4" s="28">
        <v>840.76</v>
      </c>
      <c r="K4" s="28">
        <v>0</v>
      </c>
      <c r="L4" s="28">
        <v>0</v>
      </c>
      <c r="M4" s="28">
        <v>0</v>
      </c>
      <c r="N4" s="28">
        <v>1140.89120564991</v>
      </c>
      <c r="O4" s="28">
        <v>0</v>
      </c>
      <c r="P4" s="28">
        <v>0</v>
      </c>
      <c r="Q4" s="28">
        <v>0</v>
      </c>
      <c r="R4" s="28">
        <v>870.46690207948006</v>
      </c>
      <c r="S4" s="28">
        <v>0</v>
      </c>
      <c r="T4" s="28">
        <v>0</v>
      </c>
      <c r="U4" s="28">
        <v>0</v>
      </c>
      <c r="V4" s="28">
        <v>422.67810100330701</v>
      </c>
      <c r="W4" s="28">
        <v>0</v>
      </c>
    </row>
    <row r="5" spans="1:23" ht="30" x14ac:dyDescent="0.25">
      <c r="A5" s="25" t="s">
        <v>30</v>
      </c>
      <c r="B5" s="26">
        <v>0.58929019989045761</v>
      </c>
      <c r="C5" s="32">
        <f>(B5*100)/SUM(B5:B12)</f>
        <v>7.5225784421496565E-3</v>
      </c>
      <c r="D5" s="26">
        <v>268.75238719949971</v>
      </c>
      <c r="E5" s="26">
        <v>217.61836426949682</v>
      </c>
      <c r="F5" s="26">
        <v>267.24639245318008</v>
      </c>
      <c r="G5" s="26">
        <v>240.98641184687881</v>
      </c>
      <c r="H5" s="26">
        <v>301.69729240783681</v>
      </c>
      <c r="I5" s="26">
        <v>261.00302871208777</v>
      </c>
      <c r="J5" s="26">
        <v>226.2788835140212</v>
      </c>
      <c r="K5" s="26">
        <v>206.20283915534159</v>
      </c>
      <c r="L5" s="26">
        <v>282.26276799319606</v>
      </c>
      <c r="M5" s="26">
        <v>194.22459626187324</v>
      </c>
      <c r="N5" s="26">
        <v>347.96898295010294</v>
      </c>
      <c r="O5" s="26">
        <v>344.77678174862416</v>
      </c>
      <c r="P5" s="26">
        <v>296.39519999999999</v>
      </c>
      <c r="Q5" s="26">
        <v>228.7014706732906</v>
      </c>
      <c r="R5" s="26">
        <v>267.68467386977733</v>
      </c>
      <c r="S5" s="26">
        <v>223.2</v>
      </c>
      <c r="T5" s="26">
        <v>407.73887082113015</v>
      </c>
      <c r="U5" s="26">
        <v>216.34608627864577</v>
      </c>
      <c r="V5" s="26">
        <v>376.83699105529473</v>
      </c>
      <c r="W5" s="26">
        <v>371.76057021754445</v>
      </c>
    </row>
    <row r="6" spans="1:23" x14ac:dyDescent="0.25">
      <c r="A6" s="9" t="s">
        <v>31</v>
      </c>
      <c r="B6" s="26">
        <v>90.978759513209312</v>
      </c>
      <c r="C6" s="32">
        <f>(B6*100)/SUM(B5:B12)</f>
        <v>1.1613884892957793</v>
      </c>
      <c r="D6" s="26">
        <v>71.098531159196298</v>
      </c>
      <c r="E6" s="26">
        <v>19.824651749362516</v>
      </c>
      <c r="F6" s="26">
        <v>76.978530664671197</v>
      </c>
      <c r="G6" s="26">
        <v>221.9136464951965</v>
      </c>
      <c r="H6" s="26">
        <v>61.879666669696881</v>
      </c>
      <c r="I6" s="26">
        <v>20.267229216432654</v>
      </c>
      <c r="J6" s="26">
        <v>50.272550520183771</v>
      </c>
      <c r="K6" s="26">
        <v>201.71439089432261</v>
      </c>
      <c r="L6" s="26">
        <v>84.223275121391424</v>
      </c>
      <c r="M6" s="26">
        <v>22.216456632083407</v>
      </c>
      <c r="N6" s="26">
        <v>128.75059941532325</v>
      </c>
      <c r="O6" s="26">
        <v>231.93557462087517</v>
      </c>
      <c r="P6" s="26">
        <v>82.696808308141954</v>
      </c>
      <c r="Q6" s="26">
        <v>27</v>
      </c>
      <c r="R6" s="26">
        <v>80.878348128184129</v>
      </c>
      <c r="S6" s="26">
        <v>209</v>
      </c>
      <c r="T6" s="26">
        <v>78.22559244827697</v>
      </c>
      <c r="U6" s="26">
        <v>23.877424733443274</v>
      </c>
      <c r="V6" s="26">
        <v>78.222297445347422</v>
      </c>
      <c r="W6" s="26">
        <v>207.12281995578394</v>
      </c>
    </row>
    <row r="7" spans="1:23" ht="30" x14ac:dyDescent="0.25">
      <c r="A7" s="25" t="s">
        <v>32</v>
      </c>
      <c r="B7" s="26">
        <v>207.62625304462685</v>
      </c>
      <c r="C7" s="32">
        <f>(B7*100)/SUM(B5:B12)</f>
        <v>2.650450958573817</v>
      </c>
      <c r="D7" s="26">
        <v>32.221914392575151</v>
      </c>
      <c r="E7" s="26">
        <v>34.47480260423881</v>
      </c>
      <c r="F7" s="26">
        <v>6.8291453109849005</v>
      </c>
      <c r="G7" s="26">
        <v>0</v>
      </c>
      <c r="H7" s="26">
        <v>0</v>
      </c>
      <c r="I7" s="26">
        <v>134.79745033964258</v>
      </c>
      <c r="J7" s="26">
        <v>2.8882116636653277</v>
      </c>
      <c r="K7" s="26">
        <v>1.7018423604377335</v>
      </c>
      <c r="L7" s="26">
        <v>0.16068707577226762</v>
      </c>
      <c r="M7" s="26">
        <v>0.53979775592187285</v>
      </c>
      <c r="N7" s="26">
        <v>9.9722953317634015</v>
      </c>
      <c r="O7" s="26">
        <v>26.533813547582767</v>
      </c>
      <c r="P7" s="26">
        <v>0</v>
      </c>
      <c r="Q7" s="26">
        <v>0.23039202105554787</v>
      </c>
      <c r="R7" s="26">
        <v>6.025211248095304</v>
      </c>
      <c r="S7" s="26">
        <v>23.115112896523069</v>
      </c>
      <c r="T7" s="26">
        <v>1.8671284111372768</v>
      </c>
      <c r="U7" s="26">
        <v>6.2113866186452418</v>
      </c>
      <c r="V7" s="26">
        <v>0.83114004709793599</v>
      </c>
      <c r="W7" s="26">
        <v>20.174539409890571</v>
      </c>
    </row>
    <row r="8" spans="1:23" ht="30" x14ac:dyDescent="0.25">
      <c r="A8" s="25" t="s">
        <v>33</v>
      </c>
      <c r="B8" s="26">
        <v>51.952937126053648</v>
      </c>
      <c r="C8" s="32">
        <f>(B8*100)/SUM(B5:B12)</f>
        <v>0.6632047247747489</v>
      </c>
      <c r="D8" s="26">
        <v>258.68998297553509</v>
      </c>
      <c r="E8" s="26">
        <v>248.62608129238967</v>
      </c>
      <c r="F8" s="26">
        <v>230.14955687626292</v>
      </c>
      <c r="G8" s="26">
        <v>254.12702919060212</v>
      </c>
      <c r="H8" s="26">
        <v>261.52235267142009</v>
      </c>
      <c r="I8" s="26">
        <v>257.67720333011385</v>
      </c>
      <c r="J8" s="26">
        <v>1472.62888053339</v>
      </c>
      <c r="K8" s="26">
        <v>283.36952823030697</v>
      </c>
      <c r="L8" s="26">
        <v>1674.6418465708628</v>
      </c>
      <c r="M8" s="26">
        <v>1630.9731419236184</v>
      </c>
      <c r="N8" s="26">
        <v>1659.6122104940853</v>
      </c>
      <c r="O8" s="26">
        <v>1620.6006671697282</v>
      </c>
      <c r="P8" s="26">
        <v>1594.0078010689365</v>
      </c>
      <c r="Q8" s="26">
        <v>1584.7</v>
      </c>
      <c r="R8" s="26">
        <v>1584.324476987839</v>
      </c>
      <c r="S8" s="26">
        <v>1558.3</v>
      </c>
      <c r="T8" s="26">
        <v>128.60283697713703</v>
      </c>
      <c r="U8" s="26">
        <v>124.47069619063736</v>
      </c>
      <c r="V8" s="26">
        <v>141.92334576324458</v>
      </c>
      <c r="W8" s="26">
        <v>136.51035414642226</v>
      </c>
    </row>
    <row r="9" spans="1:23" x14ac:dyDescent="0.25">
      <c r="A9" s="9" t="s">
        <v>34</v>
      </c>
      <c r="B9" s="26">
        <v>1886.0541897465596</v>
      </c>
      <c r="C9" s="32">
        <f>(B9*100)/SUM(B5:B12)</f>
        <v>24.076406821547167</v>
      </c>
      <c r="D9" s="26">
        <v>55.401409531697311</v>
      </c>
      <c r="E9" s="26">
        <v>60.256658372039198</v>
      </c>
      <c r="F9" s="26">
        <v>152.29680445477516</v>
      </c>
      <c r="G9" s="26">
        <v>83.874582923006699</v>
      </c>
      <c r="H9" s="26">
        <v>53.648263974111266</v>
      </c>
      <c r="I9" s="26">
        <v>63.505097486170413</v>
      </c>
      <c r="J9" s="26">
        <v>126.2546594978795</v>
      </c>
      <c r="K9" s="26">
        <v>110.72656652791891</v>
      </c>
      <c r="L9" s="26">
        <v>55.243911696813939</v>
      </c>
      <c r="M9" s="26">
        <v>84.056727361822965</v>
      </c>
      <c r="N9" s="26">
        <v>137.37755694110999</v>
      </c>
      <c r="O9" s="26">
        <v>122.411966899856</v>
      </c>
      <c r="P9" s="26">
        <v>64.694458776626433</v>
      </c>
      <c r="Q9" s="26">
        <v>90.4</v>
      </c>
      <c r="R9" s="26">
        <v>124.36507200003915</v>
      </c>
      <c r="S9" s="26">
        <v>113.9</v>
      </c>
      <c r="T9" s="26">
        <v>67.506356631748616</v>
      </c>
      <c r="U9" s="26">
        <v>89.967001092778062</v>
      </c>
      <c r="V9" s="26">
        <v>136.68473119906818</v>
      </c>
      <c r="W9" s="26">
        <v>106.19366045378355</v>
      </c>
    </row>
    <row r="10" spans="1:23" x14ac:dyDescent="0.25">
      <c r="A10" s="9" t="s">
        <v>35</v>
      </c>
      <c r="B10" s="26">
        <v>5237.2133293113948</v>
      </c>
      <c r="C10" s="32">
        <f>(B10*100)/SUM(B5:B12)</f>
        <v>66.855596945851559</v>
      </c>
      <c r="D10" s="26">
        <v>127.01721029535386</v>
      </c>
      <c r="E10" s="26">
        <v>129.84713889016021</v>
      </c>
      <c r="F10" s="26">
        <v>151.21279702563444</v>
      </c>
      <c r="G10" s="26">
        <v>143.08598821980942</v>
      </c>
      <c r="H10" s="26">
        <v>133.10235198566161</v>
      </c>
      <c r="I10" s="26">
        <v>137.45124525839765</v>
      </c>
      <c r="J10" s="26">
        <v>163.82762568622198</v>
      </c>
      <c r="K10" s="26">
        <v>146.3082222153019</v>
      </c>
      <c r="L10" s="26">
        <v>135.97462731209492</v>
      </c>
      <c r="M10" s="26">
        <v>152.22872456748669</v>
      </c>
      <c r="N10" s="26">
        <v>169.14782687349339</v>
      </c>
      <c r="O10" s="26">
        <v>136.08049859350152</v>
      </c>
      <c r="P10" s="26">
        <v>141.58695713483735</v>
      </c>
      <c r="Q10" s="26">
        <v>145.94315996503673</v>
      </c>
      <c r="R10" s="26">
        <v>164.81758113877936</v>
      </c>
      <c r="S10" s="26">
        <v>138.90735761620019</v>
      </c>
      <c r="T10" s="26">
        <v>140.59209612655278</v>
      </c>
      <c r="U10" s="26">
        <v>147.94651485911569</v>
      </c>
      <c r="V10" s="26">
        <v>176.15249658035734</v>
      </c>
      <c r="W10" s="26">
        <v>154.04608982748607</v>
      </c>
    </row>
    <row r="11" spans="1:23" ht="30" x14ac:dyDescent="0.25">
      <c r="A11" s="27" t="s">
        <v>36</v>
      </c>
      <c r="B11" s="27"/>
      <c r="C11" s="32"/>
      <c r="D11" s="29">
        <v>106.55856841648394</v>
      </c>
      <c r="E11" s="29">
        <v>109.13109690991601</v>
      </c>
      <c r="F11" s="29">
        <v>147.1298409251246</v>
      </c>
      <c r="G11" s="29">
        <v>125.90924753397958</v>
      </c>
      <c r="H11" s="29">
        <v>109.39496245651479</v>
      </c>
      <c r="I11" s="29">
        <v>118.13738579367576</v>
      </c>
      <c r="J11" s="29">
        <v>157.59595030281352</v>
      </c>
      <c r="K11" s="29">
        <v>134.94463093467175</v>
      </c>
      <c r="L11" s="29">
        <v>121.90732790489325</v>
      </c>
      <c r="M11" s="29">
        <v>139.51212013984224</v>
      </c>
      <c r="N11" s="29">
        <v>169.54684072731899</v>
      </c>
      <c r="O11" s="29">
        <v>141.09848421812001</v>
      </c>
      <c r="P11" s="29">
        <v>127.64545755134331</v>
      </c>
      <c r="Q11" s="29">
        <v>136.4</v>
      </c>
      <c r="R11" s="29">
        <v>159.05209892735692</v>
      </c>
      <c r="S11" s="29">
        <v>140.1</v>
      </c>
      <c r="T11" s="29">
        <v>117.47507760599741</v>
      </c>
      <c r="U11" s="29">
        <v>127.71116565001542</v>
      </c>
      <c r="V11" s="29">
        <v>159.90920263092374</v>
      </c>
      <c r="W11" s="29">
        <v>138.79387436099768</v>
      </c>
    </row>
    <row r="12" spans="1:23" x14ac:dyDescent="0.25">
      <c r="A12" s="9" t="s">
        <v>37</v>
      </c>
      <c r="B12" s="26">
        <v>359.20511517767227</v>
      </c>
      <c r="C12" s="32">
        <f>(B12*100)/SUM(B5:B12)</f>
        <v>4.5854294815147796</v>
      </c>
      <c r="D12" s="26">
        <v>114.5449145496741</v>
      </c>
      <c r="E12" s="26">
        <v>114.87739637970725</v>
      </c>
      <c r="F12" s="26">
        <v>136.28548926295633</v>
      </c>
      <c r="G12" s="26">
        <v>130.26631709507421</v>
      </c>
      <c r="H12" s="26">
        <v>88.460688819279213</v>
      </c>
      <c r="I12" s="26">
        <v>106.68445570792362</v>
      </c>
      <c r="J12" s="26">
        <v>102.69545443993118</v>
      </c>
      <c r="K12" s="26">
        <v>90.762941864268839</v>
      </c>
      <c r="L12" s="26">
        <v>105.49639894886522</v>
      </c>
      <c r="M12" s="26">
        <v>120.58333013471413</v>
      </c>
      <c r="N12" s="26">
        <v>139.45177754036928</v>
      </c>
      <c r="O12" s="26">
        <v>109.29154221663559</v>
      </c>
      <c r="P12" s="26">
        <v>81.377376785479072</v>
      </c>
      <c r="Q12" s="26">
        <v>107.93005799440313</v>
      </c>
      <c r="R12" s="26">
        <v>165.43075002521783</v>
      </c>
      <c r="S12" s="26">
        <v>97.161152546021825</v>
      </c>
      <c r="T12" s="26">
        <v>63.589768746589975</v>
      </c>
      <c r="U12" s="26">
        <v>112.44602526615344</v>
      </c>
      <c r="V12" s="26">
        <v>127.68726630608218</v>
      </c>
      <c r="W12" s="26">
        <v>124.53916868079533</v>
      </c>
    </row>
    <row r="13" spans="1:23" ht="30" x14ac:dyDescent="0.25">
      <c r="A13" s="27" t="s">
        <v>38</v>
      </c>
      <c r="B13" s="27"/>
      <c r="C13" s="27"/>
      <c r="D13" s="29">
        <v>114.5449145496741</v>
      </c>
      <c r="E13" s="29">
        <v>114.87739637970725</v>
      </c>
      <c r="F13" s="29">
        <v>136.28548926295633</v>
      </c>
      <c r="G13" s="29">
        <v>130.26631709507421</v>
      </c>
      <c r="H13" s="29">
        <v>88.460688819279213</v>
      </c>
      <c r="I13" s="29">
        <v>106.68445570792362</v>
      </c>
      <c r="J13" s="29">
        <v>102.69545443993118</v>
      </c>
      <c r="K13" s="29">
        <v>90.762941864268839</v>
      </c>
      <c r="L13" s="29">
        <v>105.49639894886522</v>
      </c>
      <c r="M13" s="29">
        <v>120.58333013471413</v>
      </c>
      <c r="N13" s="29">
        <v>139.45177754036928</v>
      </c>
      <c r="O13" s="29">
        <v>109.29154221663559</v>
      </c>
      <c r="P13" s="29">
        <v>81.377376785479072</v>
      </c>
      <c r="Q13" s="29">
        <v>107.93005799440313</v>
      </c>
      <c r="R13" s="29">
        <v>165.43075002521783</v>
      </c>
      <c r="S13" s="29">
        <v>97.161152546021825</v>
      </c>
      <c r="T13" s="29">
        <v>63.589768746589975</v>
      </c>
      <c r="U13" s="29">
        <v>112.44602526615344</v>
      </c>
      <c r="V13" s="29">
        <v>127.68726630608218</v>
      </c>
      <c r="W13" s="29">
        <v>124.53916868079533</v>
      </c>
    </row>
    <row r="14" spans="1:23" x14ac:dyDescent="0.25">
      <c r="A14" s="9" t="s">
        <v>39</v>
      </c>
      <c r="B14" s="26">
        <v>103.86292154420417</v>
      </c>
      <c r="C14" s="26"/>
      <c r="D14" s="26">
        <v>0</v>
      </c>
      <c r="E14" s="26">
        <v>0</v>
      </c>
      <c r="F14" s="26">
        <v>225.76698158970538</v>
      </c>
      <c r="G14" s="26">
        <v>0</v>
      </c>
      <c r="H14" s="26">
        <v>0</v>
      </c>
      <c r="I14" s="26">
        <v>0</v>
      </c>
      <c r="J14" s="26">
        <v>250.89595751759859</v>
      </c>
      <c r="K14" s="26">
        <v>0</v>
      </c>
      <c r="L14" s="26">
        <v>0</v>
      </c>
      <c r="M14" s="26">
        <v>0</v>
      </c>
      <c r="N14" s="26">
        <v>225.28513047810864</v>
      </c>
      <c r="O14" s="26">
        <v>0</v>
      </c>
      <c r="P14" s="26">
        <v>0</v>
      </c>
      <c r="Q14" s="26">
        <v>0</v>
      </c>
      <c r="R14" s="26">
        <v>297.83786358208187</v>
      </c>
      <c r="S14" s="26">
        <v>0</v>
      </c>
      <c r="T14" s="26">
        <v>0</v>
      </c>
      <c r="U14" s="26">
        <v>0</v>
      </c>
      <c r="V14" s="26">
        <v>319.00589445731833</v>
      </c>
      <c r="W14" s="26">
        <v>0</v>
      </c>
    </row>
    <row r="15" spans="1:23" x14ac:dyDescent="0.25">
      <c r="A15" s="27" t="s">
        <v>40</v>
      </c>
      <c r="B15" s="28"/>
      <c r="C15" s="28"/>
      <c r="D15" s="29">
        <v>0</v>
      </c>
      <c r="E15" s="29">
        <v>0</v>
      </c>
      <c r="F15" s="29">
        <v>225.76698158970538</v>
      </c>
      <c r="G15" s="29">
        <v>0</v>
      </c>
      <c r="H15" s="29">
        <v>0</v>
      </c>
      <c r="I15" s="29">
        <v>0</v>
      </c>
      <c r="J15" s="29">
        <v>250.89595751759859</v>
      </c>
      <c r="K15" s="29">
        <v>0</v>
      </c>
      <c r="L15" s="29">
        <v>0</v>
      </c>
      <c r="M15" s="29">
        <v>0</v>
      </c>
      <c r="N15" s="29">
        <v>225.28513047810864</v>
      </c>
      <c r="O15" s="29">
        <v>0</v>
      </c>
      <c r="P15" s="29">
        <v>0</v>
      </c>
      <c r="Q15" s="29">
        <v>0</v>
      </c>
      <c r="R15" s="29">
        <v>297.83786358208187</v>
      </c>
      <c r="S15" s="29">
        <v>0</v>
      </c>
      <c r="T15" s="29">
        <v>0</v>
      </c>
      <c r="U15" s="29">
        <v>0</v>
      </c>
      <c r="V15" s="29">
        <v>319.00589445731833</v>
      </c>
      <c r="W15" s="29">
        <v>0</v>
      </c>
    </row>
    <row r="16" spans="1:23" ht="30" x14ac:dyDescent="0.25">
      <c r="A16" s="25" t="s">
        <v>41</v>
      </c>
      <c r="B16" s="26">
        <v>72.092649950887676</v>
      </c>
      <c r="C16" s="32">
        <f>(B16*100)/SUM(B16:B18)</f>
        <v>43.648067143769083</v>
      </c>
      <c r="D16" s="26">
        <v>179.47671563808913</v>
      </c>
      <c r="E16" s="26">
        <v>173.43624343357521</v>
      </c>
      <c r="F16" s="26">
        <v>206.06009504679616</v>
      </c>
      <c r="G16" s="26">
        <v>169.02052661488128</v>
      </c>
      <c r="H16" s="26">
        <v>164.40668822782729</v>
      </c>
      <c r="I16" s="26">
        <v>208.86283176460762</v>
      </c>
      <c r="J16" s="26">
        <v>680.68150151149189</v>
      </c>
      <c r="K16" s="26">
        <v>170.51022104043383</v>
      </c>
      <c r="L16" s="26">
        <v>222.73071439619184</v>
      </c>
      <c r="M16" s="26">
        <v>274.52683358031948</v>
      </c>
      <c r="N16" s="26">
        <v>78.489958745123985</v>
      </c>
      <c r="O16" s="26">
        <v>51.118945202894942</v>
      </c>
      <c r="P16" s="26">
        <v>39.898554927667497</v>
      </c>
      <c r="Q16" s="26">
        <v>219.9</v>
      </c>
      <c r="R16" s="26">
        <v>238.00110203293627</v>
      </c>
      <c r="S16" s="26">
        <v>133.4</v>
      </c>
      <c r="T16" s="26">
        <v>156.25510053073299</v>
      </c>
      <c r="U16" s="26">
        <v>202.17969879088903</v>
      </c>
      <c r="V16" s="26">
        <v>232.12077726069472</v>
      </c>
      <c r="W16" s="26">
        <v>140.46163036207585</v>
      </c>
    </row>
    <row r="17" spans="1:23" ht="30" x14ac:dyDescent="0.25">
      <c r="A17" s="27" t="s">
        <v>42</v>
      </c>
      <c r="B17" s="28"/>
      <c r="C17" s="32"/>
      <c r="D17" s="29">
        <v>179.47671563808913</v>
      </c>
      <c r="E17" s="29">
        <v>173.43624343357521</v>
      </c>
      <c r="F17" s="29">
        <v>206.06009504679616</v>
      </c>
      <c r="G17" s="29">
        <v>169.02052661488128</v>
      </c>
      <c r="H17" s="29">
        <v>164.40668822782729</v>
      </c>
      <c r="I17" s="29">
        <v>208.86283176460762</v>
      </c>
      <c r="J17" s="29">
        <v>680.68150151149189</v>
      </c>
      <c r="K17" s="29">
        <v>170.51022104043383</v>
      </c>
      <c r="L17" s="29">
        <v>222.73071439619184</v>
      </c>
      <c r="M17" s="29">
        <v>274.52683358031948</v>
      </c>
      <c r="N17" s="29">
        <v>78.489958745123985</v>
      </c>
      <c r="O17" s="29">
        <v>51.118945202894942</v>
      </c>
      <c r="P17" s="29">
        <v>39.898554927667497</v>
      </c>
      <c r="Q17" s="29">
        <v>219.9</v>
      </c>
      <c r="R17" s="29">
        <v>238.0011020329363</v>
      </c>
      <c r="S17" s="29">
        <v>133.4</v>
      </c>
      <c r="T17" s="29">
        <v>156.25510053073299</v>
      </c>
      <c r="U17" s="29">
        <v>202.17969879088903</v>
      </c>
      <c r="V17" s="29">
        <v>232.12077726069469</v>
      </c>
      <c r="W17" s="29">
        <v>140.46163036207585</v>
      </c>
    </row>
    <row r="18" spans="1:23" x14ac:dyDescent="0.25">
      <c r="A18" s="9" t="s">
        <v>43</v>
      </c>
      <c r="B18" s="26">
        <v>93.075373900952371</v>
      </c>
      <c r="C18" s="32">
        <f>(B18*100)/SUM(B16:B18)</f>
        <v>56.35193285623091</v>
      </c>
      <c r="D18" s="26">
        <v>88.250886337109549</v>
      </c>
      <c r="E18" s="26">
        <v>449.47596656604708</v>
      </c>
      <c r="F18" s="26">
        <v>166.83851080037763</v>
      </c>
      <c r="G18" s="26">
        <v>157.76318393038542</v>
      </c>
      <c r="H18" s="26">
        <v>93.911923338987378</v>
      </c>
      <c r="I18" s="26">
        <v>311.27638121338202</v>
      </c>
      <c r="J18" s="26">
        <v>222.18789922874646</v>
      </c>
      <c r="K18" s="26">
        <v>247.25000777589872</v>
      </c>
      <c r="L18" s="26">
        <v>107.40622280602867</v>
      </c>
      <c r="M18" s="26">
        <v>179.95409545339155</v>
      </c>
      <c r="N18" s="26">
        <v>190.06514421298613</v>
      </c>
      <c r="O18" s="26">
        <v>327.56331925327117</v>
      </c>
      <c r="P18" s="26">
        <v>44.092638675977192</v>
      </c>
      <c r="Q18" s="26">
        <v>140.23772755090158</v>
      </c>
      <c r="R18" s="26">
        <v>303.19494071399299</v>
      </c>
      <c r="S18" s="26">
        <v>425.27309947327473</v>
      </c>
      <c r="T18" s="26">
        <v>367.79506457228399</v>
      </c>
      <c r="U18" s="26">
        <v>144.37707759047069</v>
      </c>
      <c r="V18" s="26">
        <v>462.94626007100857</v>
      </c>
      <c r="W18" s="26">
        <v>49.432704444884706</v>
      </c>
    </row>
    <row r="19" spans="1:23" ht="30" x14ac:dyDescent="0.25">
      <c r="A19" s="27" t="s">
        <v>44</v>
      </c>
      <c r="B19" s="28"/>
      <c r="C19" s="28"/>
      <c r="D19" s="29">
        <v>88.250886337109549</v>
      </c>
      <c r="E19" s="29">
        <v>449.47596656604708</v>
      </c>
      <c r="F19" s="29">
        <v>166.83851080037763</v>
      </c>
      <c r="G19" s="29">
        <v>157.76318393038542</v>
      </c>
      <c r="H19" s="29">
        <v>93.911923338987378</v>
      </c>
      <c r="I19" s="29">
        <v>311.27638121338202</v>
      </c>
      <c r="J19" s="29">
        <v>222.18789922874646</v>
      </c>
      <c r="K19" s="29">
        <v>247.25000777589872</v>
      </c>
      <c r="L19" s="29">
        <v>107.40622280602867</v>
      </c>
      <c r="M19" s="29">
        <v>179.95409545339155</v>
      </c>
      <c r="N19" s="29">
        <v>190.06514421298613</v>
      </c>
      <c r="O19" s="29">
        <v>327.56331925327117</v>
      </c>
      <c r="P19" s="29">
        <v>44.092638675977192</v>
      </c>
      <c r="Q19" s="29">
        <v>140.23772755090158</v>
      </c>
      <c r="R19" s="29">
        <v>303.19494071399299</v>
      </c>
      <c r="S19" s="29">
        <v>425.27309947327473</v>
      </c>
      <c r="T19" s="29">
        <v>367.79506457228399</v>
      </c>
      <c r="U19" s="29">
        <v>144.37707759047069</v>
      </c>
      <c r="V19" s="29">
        <v>462.94626007100857</v>
      </c>
      <c r="W19" s="29">
        <v>49.432704444884706</v>
      </c>
    </row>
    <row r="20" spans="1:23" x14ac:dyDescent="0.25">
      <c r="A20" s="9" t="s">
        <v>45</v>
      </c>
      <c r="B20" s="26">
        <v>3.5866820632888317</v>
      </c>
      <c r="C20" s="32">
        <f>(B20*100)/SUM(B20:B24)</f>
        <v>1.4648431678578473</v>
      </c>
      <c r="D20" s="26">
        <v>5121.4587814061651</v>
      </c>
      <c r="E20" s="26">
        <v>3724.3734861318685</v>
      </c>
      <c r="F20" s="26">
        <v>8218.7326535283501</v>
      </c>
      <c r="G20" s="26">
        <v>4836.3423227834792</v>
      </c>
      <c r="H20" s="26">
        <v>1011.4769368135836</v>
      </c>
      <c r="I20" s="26">
        <v>19402.351733176973</v>
      </c>
      <c r="J20" s="26">
        <v>10202.533014027007</v>
      </c>
      <c r="K20" s="26">
        <v>3366.7218349866116</v>
      </c>
      <c r="L20" s="26">
        <v>1329.0684316498764</v>
      </c>
      <c r="M20" s="26">
        <v>7395.2326987634906</v>
      </c>
      <c r="N20" s="26">
        <v>5482.0609172697978</v>
      </c>
      <c r="O20" s="26">
        <v>3081.3663929350091</v>
      </c>
      <c r="P20" s="26">
        <v>2629.5749597074946</v>
      </c>
      <c r="Q20" s="26">
        <v>6402.9</v>
      </c>
      <c r="R20" s="26">
        <v>5482.7268751270931</v>
      </c>
      <c r="S20" s="26">
        <v>6131.4</v>
      </c>
      <c r="T20" s="26">
        <v>9.157637039829611</v>
      </c>
      <c r="U20" s="26">
        <v>3499.753091579998</v>
      </c>
      <c r="V20" s="26">
        <v>116.26199079691594</v>
      </c>
      <c r="W20" s="26">
        <v>0</v>
      </c>
    </row>
    <row r="21" spans="1:23" ht="30" x14ac:dyDescent="0.25">
      <c r="A21" s="25" t="s">
        <v>46</v>
      </c>
      <c r="B21" s="26">
        <v>15.190591819398463</v>
      </c>
      <c r="C21" s="32">
        <f>(B21*100)/SUM(B20:B24)</f>
        <v>6.2040164836799558</v>
      </c>
      <c r="D21" s="26">
        <v>8.4365054809052342</v>
      </c>
      <c r="E21" s="26">
        <v>8.4486459806694949</v>
      </c>
      <c r="F21" s="26">
        <v>10.902618163602074</v>
      </c>
      <c r="G21" s="26">
        <v>12.13942421027817</v>
      </c>
      <c r="H21" s="26">
        <v>14.477730139085336</v>
      </c>
      <c r="I21" s="26">
        <v>16.028457979726543</v>
      </c>
      <c r="J21" s="26">
        <v>13.985701025459688</v>
      </c>
      <c r="K21" s="26">
        <v>16.305295261669023</v>
      </c>
      <c r="L21" s="26">
        <v>16.536428866100895</v>
      </c>
      <c r="M21" s="26">
        <v>7.0602606407982016</v>
      </c>
      <c r="N21" s="26">
        <v>20.76357702734559</v>
      </c>
      <c r="O21" s="26">
        <v>19.853496287128714</v>
      </c>
      <c r="P21" s="26">
        <v>25.883287659123056</v>
      </c>
      <c r="Q21" s="26">
        <v>28</v>
      </c>
      <c r="R21" s="26">
        <v>36.526859382366808</v>
      </c>
      <c r="S21" s="26">
        <v>28.8</v>
      </c>
      <c r="T21" s="26">
        <v>31.140337694483733</v>
      </c>
      <c r="U21" s="26">
        <v>13.602124587458746</v>
      </c>
      <c r="V21" s="26">
        <v>28.814798444130126</v>
      </c>
      <c r="W21" s="26">
        <v>24.495940888731731</v>
      </c>
    </row>
    <row r="22" spans="1:23" ht="30" x14ac:dyDescent="0.25">
      <c r="A22" s="25" t="s">
        <v>47</v>
      </c>
      <c r="B22" s="26">
        <v>106.02365227713585</v>
      </c>
      <c r="C22" s="32">
        <f>(B22*100)/SUM(B20:B24)</f>
        <v>43.301307428149293</v>
      </c>
      <c r="D22" s="26">
        <v>78.877381466341703</v>
      </c>
      <c r="E22" s="26">
        <v>76.55125899779371</v>
      </c>
      <c r="F22" s="26">
        <v>81.141268873005572</v>
      </c>
      <c r="G22" s="26">
        <v>59.811690412083955</v>
      </c>
      <c r="H22" s="26">
        <v>175.43584946728379</v>
      </c>
      <c r="I22" s="26">
        <v>207.27959955270086</v>
      </c>
      <c r="J22" s="26">
        <v>204.56192111005413</v>
      </c>
      <c r="K22" s="26">
        <v>234.54616442771976</v>
      </c>
      <c r="L22" s="26">
        <v>164.69454895587054</v>
      </c>
      <c r="M22" s="26">
        <v>177.37266482862722</v>
      </c>
      <c r="N22" s="26">
        <v>269.91125181115603</v>
      </c>
      <c r="O22" s="26">
        <v>218.82881794455594</v>
      </c>
      <c r="P22" s="26">
        <v>128.98811937468</v>
      </c>
      <c r="Q22" s="26">
        <v>136.69999999999999</v>
      </c>
      <c r="R22" s="26">
        <v>151.87776375983901</v>
      </c>
      <c r="S22" s="26">
        <v>330.6</v>
      </c>
      <c r="T22" s="26">
        <v>147.16627875891115</v>
      </c>
      <c r="U22" s="26">
        <v>194.64852783069068</v>
      </c>
      <c r="V22" s="26">
        <v>184.40523238509007</v>
      </c>
      <c r="W22" s="26">
        <v>180.01415985946153</v>
      </c>
    </row>
    <row r="23" spans="1:23" x14ac:dyDescent="0.25">
      <c r="A23" s="30" t="s">
        <v>48</v>
      </c>
      <c r="B23" s="28"/>
      <c r="C23" s="32">
        <f>(B23*100)/SUM(B20:B24)</f>
        <v>0</v>
      </c>
      <c r="D23" s="29">
        <v>215.22330604346527</v>
      </c>
      <c r="E23" s="29">
        <v>173.097494083583</v>
      </c>
      <c r="F23" s="29">
        <v>306.46000047307444</v>
      </c>
      <c r="G23" s="29">
        <v>191.28288467138512</v>
      </c>
      <c r="H23" s="29">
        <v>179.8714293820984</v>
      </c>
      <c r="I23" s="29">
        <v>735.65230420819546</v>
      </c>
      <c r="J23" s="29">
        <v>468.69920784974789</v>
      </c>
      <c r="K23" s="29">
        <v>297.99850070854092</v>
      </c>
      <c r="L23" s="29">
        <v>180.12415715077645</v>
      </c>
      <c r="M23" s="29">
        <v>364.0781935632931</v>
      </c>
      <c r="N23" s="29">
        <v>389.37849892750091</v>
      </c>
      <c r="O23" s="29">
        <v>276.87693910192331</v>
      </c>
      <c r="P23" s="29">
        <v>188.30327658143875</v>
      </c>
      <c r="Q23" s="29">
        <v>303.60000000000002</v>
      </c>
      <c r="R23" s="29">
        <v>291.04189434651312</v>
      </c>
      <c r="S23" s="29">
        <v>460.6</v>
      </c>
      <c r="T23" s="29">
        <v>129.07750409618967</v>
      </c>
      <c r="U23" s="29">
        <v>267.59796437891418</v>
      </c>
      <c r="V23" s="29">
        <v>163.50860128157484</v>
      </c>
      <c r="W23" s="29">
        <v>155.91123501964168</v>
      </c>
    </row>
    <row r="24" spans="1:23" ht="30" x14ac:dyDescent="0.25">
      <c r="A24" s="25" t="s">
        <v>49</v>
      </c>
      <c r="B24" s="26">
        <v>120.05</v>
      </c>
      <c r="C24" s="32">
        <f>(B24*100)/SUM(B20:B24)</f>
        <v>49.029832920312906</v>
      </c>
      <c r="D24" s="26">
        <v>135.38408480773055</v>
      </c>
      <c r="E24" s="26">
        <v>169.79679034459608</v>
      </c>
      <c r="F24" s="26">
        <v>222.74763805723609</v>
      </c>
      <c r="G24" s="26">
        <v>140.74295958356049</v>
      </c>
      <c r="H24" s="26">
        <v>147.47650221529867</v>
      </c>
      <c r="I24" s="26">
        <v>131.4139550586807</v>
      </c>
      <c r="J24" s="26">
        <v>168.84028797249658</v>
      </c>
      <c r="K24" s="26">
        <v>346.98331962273841</v>
      </c>
      <c r="L24" s="26">
        <v>275.63070699219219</v>
      </c>
      <c r="M24" s="26">
        <v>280.44215397979019</v>
      </c>
      <c r="N24" s="26">
        <v>259.80470111947631</v>
      </c>
      <c r="O24" s="26">
        <v>113.07900974423647</v>
      </c>
      <c r="P24" s="26">
        <v>187.79460038592765</v>
      </c>
      <c r="Q24" s="26">
        <v>169</v>
      </c>
      <c r="R24" s="26">
        <v>75.885020811542631</v>
      </c>
      <c r="S24" s="26">
        <v>226.2</v>
      </c>
      <c r="T24" s="26">
        <v>228.23601569486399</v>
      </c>
      <c r="U24" s="26">
        <v>434.59338499320074</v>
      </c>
      <c r="V24" s="26">
        <v>413.52394052026244</v>
      </c>
      <c r="W24" s="26">
        <v>210.05862632659912</v>
      </c>
    </row>
    <row r="25" spans="1:23" ht="45" x14ac:dyDescent="0.25">
      <c r="A25" s="27" t="s">
        <v>50</v>
      </c>
      <c r="B25" s="28"/>
      <c r="C25" s="28"/>
      <c r="D25" s="29">
        <v>135.38408480773055</v>
      </c>
      <c r="E25" s="29">
        <v>169.79679034459608</v>
      </c>
      <c r="F25" s="29">
        <v>222.74763805723609</v>
      </c>
      <c r="G25" s="29">
        <v>140.74295958356049</v>
      </c>
      <c r="H25" s="29">
        <v>147.47650221529867</v>
      </c>
      <c r="I25" s="29">
        <v>131.4139550586807</v>
      </c>
      <c r="J25" s="29">
        <v>168.84028797249658</v>
      </c>
      <c r="K25" s="29">
        <v>346.98331962273841</v>
      </c>
      <c r="L25" s="29">
        <v>275.63070699219219</v>
      </c>
      <c r="M25" s="29">
        <v>280.44215397979019</v>
      </c>
      <c r="N25" s="29">
        <v>259.80470111947631</v>
      </c>
      <c r="O25" s="29">
        <v>113.07900974423647</v>
      </c>
      <c r="P25" s="29">
        <v>187.79460038592765</v>
      </c>
      <c r="Q25" s="29">
        <v>169.9</v>
      </c>
      <c r="R25" s="29">
        <v>75.885020811542631</v>
      </c>
      <c r="S25" s="29">
        <v>226.2</v>
      </c>
      <c r="T25" s="29">
        <v>228.23601569486399</v>
      </c>
      <c r="U25" s="29">
        <v>434.59338499320074</v>
      </c>
      <c r="V25" s="29">
        <v>413.52394052026244</v>
      </c>
      <c r="W25" s="29">
        <v>210.05862632659912</v>
      </c>
    </row>
    <row r="26" spans="1:23" ht="30" x14ac:dyDescent="0.25">
      <c r="A26" s="25" t="s">
        <v>51</v>
      </c>
      <c r="B26" s="26">
        <v>163.4</v>
      </c>
      <c r="C26" s="32">
        <f>(B26*100)/SUM(B26:B28)</f>
        <v>77.772489290813894</v>
      </c>
      <c r="D26" s="26">
        <v>35.631716266439653</v>
      </c>
      <c r="E26" s="26">
        <v>39.043434438903091</v>
      </c>
      <c r="F26" s="26">
        <v>67.936747491272072</v>
      </c>
      <c r="G26" s="26">
        <v>37.707469471895799</v>
      </c>
      <c r="H26" s="26">
        <v>0</v>
      </c>
      <c r="I26" s="26">
        <v>0</v>
      </c>
      <c r="J26" s="26">
        <v>0</v>
      </c>
      <c r="K26" s="26">
        <v>50.150180248231983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17</v>
      </c>
      <c r="R26" s="26">
        <v>26.856715230883129</v>
      </c>
      <c r="S26" s="26">
        <v>19.544058168106829</v>
      </c>
      <c r="T26" s="26">
        <v>60.279901818168746</v>
      </c>
      <c r="U26" s="26">
        <v>108.45731783779625</v>
      </c>
      <c r="V26" s="26">
        <v>130.17978502862715</v>
      </c>
      <c r="W26" s="26">
        <v>157.45677278302642</v>
      </c>
    </row>
    <row r="27" spans="1:23" x14ac:dyDescent="0.25">
      <c r="A27" s="30" t="s">
        <v>52</v>
      </c>
      <c r="B27" s="28"/>
      <c r="C27" s="32"/>
      <c r="D27" s="29">
        <v>59.4</v>
      </c>
      <c r="E27" s="29">
        <v>48.1</v>
      </c>
      <c r="F27" s="29">
        <v>80.3</v>
      </c>
      <c r="G27" s="29">
        <v>50</v>
      </c>
      <c r="H27" s="29">
        <v>19.7</v>
      </c>
      <c r="I27" s="29">
        <v>10.3</v>
      </c>
      <c r="J27" s="29">
        <v>12.7</v>
      </c>
      <c r="K27" s="29">
        <v>90.5</v>
      </c>
      <c r="L27" s="29">
        <v>20.5</v>
      </c>
      <c r="M27" s="29">
        <v>11.8</v>
      </c>
      <c r="N27" s="29">
        <v>18.399999999999999</v>
      </c>
      <c r="O27" s="29">
        <v>3.4</v>
      </c>
      <c r="P27" s="29">
        <v>13.9</v>
      </c>
      <c r="Q27" s="29">
        <v>17</v>
      </c>
      <c r="R27" s="29">
        <v>26.856715230883129</v>
      </c>
      <c r="S27" s="29">
        <v>19.544058168106829</v>
      </c>
      <c r="T27" s="29">
        <v>60.279901818168746</v>
      </c>
      <c r="U27" s="29">
        <v>108.45731783779625</v>
      </c>
      <c r="V27" s="29">
        <v>130.17978502862715</v>
      </c>
      <c r="W27" s="29">
        <v>157.45677278302642</v>
      </c>
    </row>
    <row r="28" spans="1:23" ht="30" x14ac:dyDescent="0.25">
      <c r="A28" s="25" t="s">
        <v>53</v>
      </c>
      <c r="B28" s="26">
        <v>46.7</v>
      </c>
      <c r="C28" s="32">
        <f>(B28*100)/SUM(B26:B28)</f>
        <v>22.227510709186099</v>
      </c>
      <c r="D28" s="26">
        <v>641.20315676574523</v>
      </c>
      <c r="E28" s="26">
        <v>755.74372020087503</v>
      </c>
      <c r="F28" s="26">
        <v>991.29368183849624</v>
      </c>
      <c r="G28" s="26">
        <v>668.60530155668039</v>
      </c>
      <c r="H28" s="26">
        <v>659.81612388363487</v>
      </c>
      <c r="I28" s="26">
        <v>733.51965665617411</v>
      </c>
      <c r="J28" s="26">
        <v>881.17784156333971</v>
      </c>
      <c r="K28" s="26">
        <v>697.86070723981788</v>
      </c>
      <c r="L28" s="26">
        <v>643.11668630484826</v>
      </c>
      <c r="M28" s="26">
        <v>788.01255822905659</v>
      </c>
      <c r="N28" s="26">
        <v>1363.7036958135411</v>
      </c>
      <c r="O28" s="26">
        <v>815.8868074207154</v>
      </c>
      <c r="P28" s="26">
        <v>570.29207129961367</v>
      </c>
      <c r="Q28" s="26">
        <v>780.4789773664462</v>
      </c>
      <c r="R28" s="26">
        <v>1196.834879706719</v>
      </c>
      <c r="S28" s="26">
        <v>885.3</v>
      </c>
      <c r="T28" s="26">
        <v>826.84310018903602</v>
      </c>
      <c r="U28" s="26">
        <v>760.94517958412098</v>
      </c>
      <c r="V28" s="26">
        <v>1262.3818525519848</v>
      </c>
      <c r="W28" s="26">
        <v>863.36483931947055</v>
      </c>
    </row>
    <row r="29" spans="1:23" ht="30" x14ac:dyDescent="0.25">
      <c r="A29" s="27" t="s">
        <v>54</v>
      </c>
      <c r="B29" s="28"/>
      <c r="C29" s="28"/>
      <c r="D29" s="29">
        <v>618.75011613876688</v>
      </c>
      <c r="E29" s="29">
        <v>729.27980736107395</v>
      </c>
      <c r="F29" s="29">
        <v>956.58150508650601</v>
      </c>
      <c r="G29" s="29">
        <v>645.19271875688958</v>
      </c>
      <c r="H29" s="29">
        <v>636.71131212534374</v>
      </c>
      <c r="I29" s="29">
        <v>707.83396487845062</v>
      </c>
      <c r="J29" s="29">
        <v>850.32159628842294</v>
      </c>
      <c r="K29" s="29">
        <v>673.42368654474978</v>
      </c>
      <c r="L29" s="29">
        <v>620.59663952540632</v>
      </c>
      <c r="M29" s="29">
        <v>760.41868599403551</v>
      </c>
      <c r="N29" s="29">
        <v>1315.9508203602966</v>
      </c>
      <c r="O29" s="29">
        <v>787.31686131122422</v>
      </c>
      <c r="P29" s="29">
        <v>550.32212743545404</v>
      </c>
      <c r="Q29" s="29">
        <v>753.14890888128195</v>
      </c>
      <c r="R29" s="29">
        <v>1154.9252573128024</v>
      </c>
      <c r="S29" s="29">
        <v>854.3</v>
      </c>
      <c r="T29" s="29">
        <v>826.84310018903602</v>
      </c>
      <c r="U29" s="29">
        <v>760.94517958412098</v>
      </c>
      <c r="V29" s="29">
        <v>1262.3818525519848</v>
      </c>
      <c r="W29" s="29">
        <v>863.36483931947055</v>
      </c>
    </row>
    <row r="30" spans="1:23" x14ac:dyDescent="0.25">
      <c r="A30" s="9" t="s">
        <v>55</v>
      </c>
      <c r="B30" s="26">
        <v>81.650000000000006</v>
      </c>
      <c r="C30" s="32">
        <f>(B30*100)/SUM(B30:B31)</f>
        <v>54.604427205243098</v>
      </c>
      <c r="D30" s="26">
        <v>35.475578406169667</v>
      </c>
      <c r="E30" s="26">
        <v>37.692802056555273</v>
      </c>
      <c r="F30" s="26">
        <v>4.4344473007712084</v>
      </c>
      <c r="G30" s="26">
        <v>33.480077120822628</v>
      </c>
      <c r="H30" s="26">
        <v>15.298843187660669</v>
      </c>
      <c r="I30" s="26">
        <v>16.255020886889461</v>
      </c>
      <c r="J30" s="26">
        <v>1.9123553984575836</v>
      </c>
      <c r="K30" s="26">
        <v>26.968202120822625</v>
      </c>
      <c r="L30" s="26">
        <v>15.321441882100505</v>
      </c>
      <c r="M30" s="26">
        <v>7.0099777574710807</v>
      </c>
      <c r="N30" s="26">
        <v>0</v>
      </c>
      <c r="O30" s="26">
        <v>0</v>
      </c>
      <c r="P30" s="26">
        <v>0</v>
      </c>
      <c r="Q30" s="26">
        <v>0</v>
      </c>
      <c r="R30" s="26">
        <v>55.558138796611054</v>
      </c>
      <c r="S30" s="26">
        <v>44.6</v>
      </c>
      <c r="T30" s="26">
        <v>58.519793459552496</v>
      </c>
      <c r="U30" s="26">
        <v>51.154785253972705</v>
      </c>
      <c r="V30" s="26">
        <v>55.221550654445018</v>
      </c>
      <c r="W30" s="26">
        <v>60.953448344874509</v>
      </c>
    </row>
    <row r="31" spans="1:23" x14ac:dyDescent="0.25">
      <c r="A31" s="9" t="s">
        <v>56</v>
      </c>
      <c r="B31" s="26">
        <v>67.88</v>
      </c>
      <c r="C31" s="32">
        <f>(B31*100)/SUM(B30:B31)</f>
        <v>45.395572794756902</v>
      </c>
      <c r="D31" s="26">
        <v>76.620132255694344</v>
      </c>
      <c r="E31" s="26">
        <v>64.026451138868481</v>
      </c>
      <c r="F31" s="26">
        <v>75.356355620867006</v>
      </c>
      <c r="G31" s="26">
        <v>82.880235121234392</v>
      </c>
      <c r="H31" s="26">
        <v>71.800146950771492</v>
      </c>
      <c r="I31" s="26">
        <v>67.685525349008088</v>
      </c>
      <c r="J31" s="26">
        <v>124.12931667891256</v>
      </c>
      <c r="K31" s="26">
        <v>110.58045554739162</v>
      </c>
      <c r="L31" s="26">
        <v>65.878030859662019</v>
      </c>
      <c r="M31" s="26">
        <v>139.72079353416606</v>
      </c>
      <c r="N31" s="26">
        <v>166.48052902277738</v>
      </c>
      <c r="O31" s="26">
        <v>112.49081557678178</v>
      </c>
      <c r="P31" s="26">
        <v>145.31961792799413</v>
      </c>
      <c r="Q31" s="26">
        <v>109.49301983835416</v>
      </c>
      <c r="R31" s="26">
        <v>79.397501836884643</v>
      </c>
      <c r="S31" s="26">
        <v>83.5</v>
      </c>
      <c r="T31" s="26">
        <v>84.099926524614261</v>
      </c>
      <c r="U31" s="26">
        <v>102.47759000734754</v>
      </c>
      <c r="V31" s="26">
        <v>225.67964731814843</v>
      </c>
      <c r="W31" s="26">
        <v>113.21087435709038</v>
      </c>
    </row>
    <row r="32" spans="1:23" ht="30" x14ac:dyDescent="0.25">
      <c r="A32" s="27" t="s">
        <v>57</v>
      </c>
      <c r="B32" s="28"/>
      <c r="C32" s="28"/>
      <c r="D32" s="29">
        <v>54.14651918063641</v>
      </c>
      <c r="E32" s="29">
        <v>49.642719029519135</v>
      </c>
      <c r="F32" s="29">
        <v>36.618020239719634</v>
      </c>
      <c r="G32" s="29">
        <v>55.897319209489559</v>
      </c>
      <c r="H32" s="29">
        <v>40.938506218139345</v>
      </c>
      <c r="I32" s="29">
        <v>39.593611610829406</v>
      </c>
      <c r="J32" s="29">
        <v>57.373052676841894</v>
      </c>
      <c r="K32" s="29">
        <v>64.910512479966513</v>
      </c>
      <c r="L32" s="29">
        <v>38.263459482080236</v>
      </c>
      <c r="M32" s="29">
        <v>67.232669454648473</v>
      </c>
      <c r="N32" s="29">
        <v>75.547011856153034</v>
      </c>
      <c r="O32" s="29">
        <v>51.047080568351269</v>
      </c>
      <c r="P32" s="29">
        <v>65.944425831538297</v>
      </c>
      <c r="Q32" s="29">
        <v>49.686714214864175</v>
      </c>
      <c r="R32" s="29">
        <v>66.376176514404946</v>
      </c>
      <c r="S32" s="29">
        <v>62.3</v>
      </c>
      <c r="T32" s="29">
        <v>70.132066189243659</v>
      </c>
      <c r="U32" s="29">
        <v>74.453116209994249</v>
      </c>
      <c r="V32" s="29">
        <v>132.60214529046453</v>
      </c>
      <c r="W32" s="29">
        <v>84.676056881040964</v>
      </c>
    </row>
    <row r="33" spans="1:23" x14ac:dyDescent="0.25">
      <c r="A33" s="9" t="s">
        <v>58</v>
      </c>
      <c r="B33" s="26">
        <v>836.6</v>
      </c>
      <c r="C33" s="26"/>
      <c r="D33" s="26">
        <v>123.44499458755402</v>
      </c>
      <c r="E33" s="26">
        <v>122.31599883830428</v>
      </c>
      <c r="F33" s="26">
        <v>118.20430003432283</v>
      </c>
      <c r="G33" s="26">
        <v>136.02048808821846</v>
      </c>
      <c r="H33" s="26">
        <v>124.42027687081415</v>
      </c>
      <c r="I33" s="26">
        <v>137.03716194214402</v>
      </c>
      <c r="J33" s="26">
        <v>202.91524021579377</v>
      </c>
      <c r="K33" s="26">
        <v>203.7296839659588</v>
      </c>
      <c r="L33" s="26">
        <v>227.04998635887594</v>
      </c>
      <c r="M33" s="26">
        <v>131.83493359852849</v>
      </c>
      <c r="N33" s="26">
        <v>205.60797345701286</v>
      </c>
      <c r="O33" s="26">
        <v>204.2068592852051</v>
      </c>
      <c r="P33" s="26">
        <v>206.9944432221215</v>
      </c>
      <c r="Q33" s="26">
        <v>235.57785385515768</v>
      </c>
      <c r="R33" s="26">
        <v>235.57785385515768</v>
      </c>
      <c r="S33" s="26">
        <v>245.39590062221126</v>
      </c>
      <c r="T33" s="26">
        <v>243.33843188678745</v>
      </c>
      <c r="U33" s="26">
        <v>247.37395161361295</v>
      </c>
      <c r="V33" s="26">
        <v>212.85433919754988</v>
      </c>
      <c r="W33" s="26">
        <v>151.39772061217846</v>
      </c>
    </row>
    <row r="34" spans="1:23" ht="30" x14ac:dyDescent="0.25">
      <c r="A34" s="27" t="s">
        <v>59</v>
      </c>
      <c r="B34" s="31"/>
      <c r="C34" s="31"/>
      <c r="D34" s="29">
        <v>123.44499458755402</v>
      </c>
      <c r="E34" s="29">
        <v>122.31599883830428</v>
      </c>
      <c r="F34" s="29">
        <v>118.20430003432283</v>
      </c>
      <c r="G34" s="29">
        <v>136.02048808821846</v>
      </c>
      <c r="H34" s="29">
        <v>124.42027687081415</v>
      </c>
      <c r="I34" s="29">
        <v>137.03716194214402</v>
      </c>
      <c r="J34" s="29">
        <v>202.91524021579377</v>
      </c>
      <c r="K34" s="29">
        <v>203.7296839659588</v>
      </c>
      <c r="L34" s="29">
        <v>227.04998635887594</v>
      </c>
      <c r="M34" s="29">
        <v>131.83493359852849</v>
      </c>
      <c r="N34" s="29">
        <v>205.60797345701286</v>
      </c>
      <c r="O34" s="29">
        <v>204.2068592852051</v>
      </c>
      <c r="P34" s="29">
        <v>206.9944432221215</v>
      </c>
      <c r="Q34" s="29">
        <v>235.57785385515768</v>
      </c>
      <c r="R34" s="29">
        <v>235.57785385515768</v>
      </c>
      <c r="S34" s="29">
        <v>245.39590062221126</v>
      </c>
      <c r="T34" s="29">
        <v>243.33843188678745</v>
      </c>
      <c r="U34" s="29">
        <v>247.37395161361295</v>
      </c>
      <c r="V34" s="29">
        <v>212.85433919754988</v>
      </c>
      <c r="W34" s="29">
        <v>151.39772061217846</v>
      </c>
    </row>
    <row r="35" spans="1:23" x14ac:dyDescent="0.25">
      <c r="A35" s="9" t="s">
        <v>60</v>
      </c>
      <c r="B35" s="26">
        <v>379.2</v>
      </c>
      <c r="C35" s="26"/>
      <c r="D35" s="26">
        <v>98.495231730200757</v>
      </c>
      <c r="E35" s="26">
        <v>101.16649101611702</v>
      </c>
      <c r="F35" s="26">
        <v>98.314268822455858</v>
      </c>
      <c r="G35" s="26">
        <v>104.93689432691566</v>
      </c>
      <c r="H35" s="26">
        <v>78.862987430275297</v>
      </c>
      <c r="I35" s="26">
        <v>86.215386988150016</v>
      </c>
      <c r="J35" s="26">
        <v>81.268385471557465</v>
      </c>
      <c r="K35" s="26">
        <v>102.79630876796134</v>
      </c>
      <c r="L35" s="26">
        <v>105.43533403593554</v>
      </c>
      <c r="M35" s="26">
        <v>109.68511425854047</v>
      </c>
      <c r="N35" s="26">
        <v>108.8325321954605</v>
      </c>
      <c r="O35" s="26">
        <v>97.106701282677435</v>
      </c>
      <c r="P35" s="26">
        <v>98.364989846541405</v>
      </c>
      <c r="Q35" s="26">
        <v>106.89491298871553</v>
      </c>
      <c r="R35" s="26">
        <v>112.22784875202426</v>
      </c>
      <c r="S35" s="26">
        <v>123.20211808857928</v>
      </c>
      <c r="T35" s="26">
        <v>112.30090224404287</v>
      </c>
      <c r="U35" s="26">
        <v>117.03878878235612</v>
      </c>
      <c r="V35" s="26">
        <v>105.77898876693311</v>
      </c>
      <c r="W35" s="26">
        <v>123.04346708480065</v>
      </c>
    </row>
    <row r="36" spans="1:23" ht="30" x14ac:dyDescent="0.25">
      <c r="A36" s="27" t="s">
        <v>61</v>
      </c>
      <c r="B36" s="28"/>
      <c r="C36" s="28"/>
      <c r="D36" s="29">
        <v>98.495231730200757</v>
      </c>
      <c r="E36" s="29">
        <v>101.16649101611702</v>
      </c>
      <c r="F36" s="29">
        <v>98.314268822455858</v>
      </c>
      <c r="G36" s="29">
        <v>104.93689432691566</v>
      </c>
      <c r="H36" s="29">
        <v>78.862987430275297</v>
      </c>
      <c r="I36" s="29">
        <v>86.215386988150016</v>
      </c>
      <c r="J36" s="29">
        <v>81.268385471557465</v>
      </c>
      <c r="K36" s="29">
        <v>102.79630876796134</v>
      </c>
      <c r="L36" s="29">
        <v>105.43533403593554</v>
      </c>
      <c r="M36" s="29">
        <v>109.68511425854047</v>
      </c>
      <c r="N36" s="29">
        <v>108.8325321954605</v>
      </c>
      <c r="O36" s="29">
        <v>97.106701282677435</v>
      </c>
      <c r="P36" s="29">
        <v>98.364989846541405</v>
      </c>
      <c r="Q36" s="29">
        <v>106.89491298871553</v>
      </c>
      <c r="R36" s="29">
        <v>112.22784875202426</v>
      </c>
      <c r="S36" s="29">
        <v>123.20211808857928</v>
      </c>
      <c r="T36" s="29">
        <v>112.30090224404287</v>
      </c>
      <c r="U36" s="29">
        <v>117.03878878235612</v>
      </c>
      <c r="V36" s="29">
        <v>105.77898876693311</v>
      </c>
      <c r="W36" s="29">
        <v>123.04346708480065</v>
      </c>
    </row>
  </sheetData>
  <mergeCells count="5">
    <mergeCell ref="D1:G1"/>
    <mergeCell ref="H1:K1"/>
    <mergeCell ref="L1:O1"/>
    <mergeCell ref="P1:S1"/>
    <mergeCell ref="T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4"/>
  <sheetViews>
    <sheetView zoomScale="106" zoomScaleNormal="106" workbookViewId="0">
      <pane xSplit="7" ySplit="3" topLeftCell="AE64" activePane="bottomRight" state="frozen"/>
      <selection pane="topRight" activeCell="H1" sqref="H1"/>
      <selection pane="bottomLeft" activeCell="A4" sqref="A4"/>
      <selection pane="bottomRight" activeCell="AG66" sqref="AG66"/>
    </sheetView>
  </sheetViews>
  <sheetFormatPr baseColWidth="10" defaultColWidth="11" defaultRowHeight="15" x14ac:dyDescent="0.25"/>
  <cols>
    <col min="1" max="1" width="20.85546875" customWidth="1"/>
    <col min="2" max="2" width="14.28515625" customWidth="1"/>
    <col min="5" max="5" width="14.5703125" customWidth="1"/>
    <col min="6" max="6" width="13.5703125" bestFit="1" customWidth="1"/>
    <col min="7" max="7" width="20.7109375" customWidth="1"/>
    <col min="8" max="9" width="14.28515625" bestFit="1" customWidth="1"/>
    <col min="10" max="10" width="13.5703125" bestFit="1" customWidth="1"/>
    <col min="11" max="11" width="12.5703125" bestFit="1" customWidth="1"/>
    <col min="12" max="12" width="14.28515625" bestFit="1" customWidth="1"/>
    <col min="13" max="13" width="12.5703125" bestFit="1" customWidth="1"/>
    <col min="16" max="16" width="12.42578125" bestFit="1" customWidth="1"/>
    <col min="18" max="18" width="11.5703125" bestFit="1" customWidth="1"/>
    <col min="20" max="20" width="13.28515625" bestFit="1" customWidth="1"/>
    <col min="21" max="22" width="11.5703125" bestFit="1" customWidth="1"/>
    <col min="24" max="24" width="11.5703125" bestFit="1" customWidth="1"/>
    <col min="26" max="26" width="11.5703125" bestFit="1" customWidth="1"/>
    <col min="28" max="28" width="12.28515625" bestFit="1" customWidth="1"/>
    <col min="30" max="31" width="11.5703125" bestFit="1" customWidth="1"/>
    <col min="33" max="33" width="11.5703125" bestFit="1" customWidth="1"/>
    <col min="35" max="35" width="11.5703125" bestFit="1" customWidth="1"/>
  </cols>
  <sheetData>
    <row r="1" spans="1:36" ht="135" x14ac:dyDescent="0.25">
      <c r="A1" s="25" t="s">
        <v>27</v>
      </c>
      <c r="B1" s="109"/>
      <c r="C1" s="25" t="s">
        <v>28</v>
      </c>
      <c r="D1" s="27" t="s">
        <v>29</v>
      </c>
      <c r="E1" s="88" t="s">
        <v>30</v>
      </c>
      <c r="F1" s="25" t="s">
        <v>31</v>
      </c>
      <c r="G1" s="25" t="s">
        <v>32</v>
      </c>
      <c r="H1" s="25" t="s">
        <v>33</v>
      </c>
      <c r="I1" s="25" t="s">
        <v>34</v>
      </c>
      <c r="J1" s="25" t="s">
        <v>35</v>
      </c>
      <c r="K1" s="27" t="s">
        <v>36</v>
      </c>
      <c r="L1" s="25" t="s">
        <v>37</v>
      </c>
      <c r="M1" s="27" t="s">
        <v>38</v>
      </c>
      <c r="N1" s="25" t="s">
        <v>39</v>
      </c>
      <c r="O1" s="27" t="s">
        <v>40</v>
      </c>
      <c r="P1" s="25" t="s">
        <v>41</v>
      </c>
      <c r="Q1" s="27" t="s">
        <v>42</v>
      </c>
      <c r="R1" s="9" t="s">
        <v>43</v>
      </c>
      <c r="S1" s="27" t="s">
        <v>44</v>
      </c>
      <c r="T1" s="25" t="s">
        <v>45</v>
      </c>
      <c r="U1" s="25" t="s">
        <v>46</v>
      </c>
      <c r="V1" s="25" t="s">
        <v>47</v>
      </c>
      <c r="W1" s="27" t="s">
        <v>48</v>
      </c>
      <c r="X1" s="25" t="s">
        <v>49</v>
      </c>
      <c r="Y1" s="27" t="s">
        <v>50</v>
      </c>
      <c r="Z1" s="25" t="s">
        <v>51</v>
      </c>
      <c r="AA1" s="30" t="s">
        <v>52</v>
      </c>
      <c r="AB1" s="25" t="s">
        <v>53</v>
      </c>
      <c r="AC1" s="27" t="s">
        <v>54</v>
      </c>
      <c r="AD1" s="25" t="s">
        <v>55</v>
      </c>
      <c r="AE1" s="25" t="s">
        <v>56</v>
      </c>
      <c r="AF1" s="27" t="s">
        <v>57</v>
      </c>
      <c r="AG1" s="25" t="s">
        <v>58</v>
      </c>
      <c r="AH1" s="27" t="s">
        <v>59</v>
      </c>
      <c r="AI1" s="25" t="s">
        <v>60</v>
      </c>
      <c r="AJ1" s="27" t="s">
        <v>61</v>
      </c>
    </row>
    <row r="2" spans="1:36" x14ac:dyDescent="0.25">
      <c r="A2" s="9" t="s">
        <v>10</v>
      </c>
      <c r="B2" s="9"/>
      <c r="C2" s="26">
        <v>77.351279264643495</v>
      </c>
      <c r="D2" s="28"/>
      <c r="E2" s="26">
        <v>0.58929019989045761</v>
      </c>
      <c r="F2" s="26">
        <v>90.978759513209312</v>
      </c>
      <c r="G2" s="26">
        <v>207.62625304462685</v>
      </c>
      <c r="H2" s="26">
        <v>51.952937126053648</v>
      </c>
      <c r="I2" s="26">
        <v>1886.0541897465596</v>
      </c>
      <c r="J2" s="26">
        <v>5237.2133293113948</v>
      </c>
      <c r="K2" s="27"/>
      <c r="L2" s="26">
        <v>359.20511517767227</v>
      </c>
      <c r="M2" s="27"/>
      <c r="N2" s="26">
        <v>103.86292154420417</v>
      </c>
      <c r="O2" s="28"/>
      <c r="P2" s="26">
        <v>72.092649950887676</v>
      </c>
      <c r="Q2" s="28"/>
      <c r="R2" s="26">
        <v>93.075373900952371</v>
      </c>
      <c r="S2" s="28"/>
      <c r="T2" s="26">
        <v>3.5866820632888317</v>
      </c>
      <c r="U2" s="26">
        <v>15.190591819398463</v>
      </c>
      <c r="V2" s="26">
        <v>106.02365227713585</v>
      </c>
      <c r="W2" s="28"/>
      <c r="X2" s="26">
        <v>120.05</v>
      </c>
      <c r="Y2" s="28"/>
      <c r="Z2" s="26">
        <v>163.4</v>
      </c>
      <c r="AA2" s="28"/>
      <c r="AB2" s="26">
        <v>46.7</v>
      </c>
      <c r="AC2" s="28"/>
      <c r="AD2" s="26">
        <v>81.650000000000006</v>
      </c>
      <c r="AE2" s="26">
        <v>67.88</v>
      </c>
      <c r="AF2" s="28"/>
      <c r="AG2" s="26">
        <v>836.6</v>
      </c>
      <c r="AH2" s="31"/>
      <c r="AI2" s="26">
        <v>379.2</v>
      </c>
      <c r="AJ2" s="28"/>
    </row>
    <row r="3" spans="1:36" x14ac:dyDescent="0.25">
      <c r="A3" s="9"/>
      <c r="B3" s="9"/>
      <c r="C3" s="26">
        <v>77.400000000000006</v>
      </c>
      <c r="D3" s="28"/>
      <c r="E3" s="32">
        <f>(E2*100)/SUM(E2:L2)</f>
        <v>7.5225784421496565E-3</v>
      </c>
      <c r="F3" s="32">
        <f>(F2*100)/SUM(E2:L2)</f>
        <v>1.1613884892957793</v>
      </c>
      <c r="G3" s="32">
        <f>(G2*100)/SUM(E2:L2)</f>
        <v>2.650450958573817</v>
      </c>
      <c r="H3" s="32">
        <f>(H2*100)/SUM(E2:L2)</f>
        <v>0.6632047247747489</v>
      </c>
      <c r="I3" s="32">
        <f>(I2*100)/SUM(E2:L2)</f>
        <v>24.076406821547167</v>
      </c>
      <c r="J3" s="32">
        <f>(J2*100)/SUM(E2:L2)</f>
        <v>66.855596945851559</v>
      </c>
      <c r="K3" s="32"/>
      <c r="L3" s="32">
        <f>(L2*100)/SUM(E2:L2)</f>
        <v>4.5854294815147796</v>
      </c>
      <c r="M3" s="27"/>
      <c r="N3" s="26"/>
      <c r="O3" s="28"/>
      <c r="P3" s="32">
        <f>(P2*100)/SUM(P2:R2)</f>
        <v>43.648067143769083</v>
      </c>
      <c r="Q3" s="32"/>
      <c r="R3" s="32">
        <f>(R2*100)/SUM(P2:R2)</f>
        <v>56.35193285623091</v>
      </c>
      <c r="S3" s="28"/>
      <c r="T3" s="32">
        <f>(T2*100)/SUM(T2:X2)</f>
        <v>1.4648431678578473</v>
      </c>
      <c r="U3" s="32">
        <f>(U2*100)/SUM(T2:X2)</f>
        <v>6.2040164836799558</v>
      </c>
      <c r="V3" s="32">
        <f>(V2*100)/SUM(T2:X2)</f>
        <v>43.301307428149293</v>
      </c>
      <c r="W3" s="32"/>
      <c r="X3" s="32">
        <f>(X2*100)/SUM(T2:X2)</f>
        <v>49.029832920312906</v>
      </c>
      <c r="Y3" s="28"/>
      <c r="Z3" s="32">
        <f>(Z2*100)/SUM(Z2:AB2)</f>
        <v>77.772489290813894</v>
      </c>
      <c r="AA3" s="32"/>
      <c r="AB3" s="32">
        <f>(AB2*100)/SUM(Z2:AB2)</f>
        <v>22.227510709186099</v>
      </c>
      <c r="AC3" s="28"/>
      <c r="AD3" s="32">
        <f>(AD2*100)/SUM(AD2:AE2)</f>
        <v>54.604427205243098</v>
      </c>
      <c r="AE3" s="32">
        <f>(AE2*100)/SUM(AD2:AE2)</f>
        <v>45.395572794756902</v>
      </c>
      <c r="AF3" s="28"/>
      <c r="AG3" s="32">
        <f>(AG2*100)/SUM(AG2:AI2)</f>
        <v>68.810659647968421</v>
      </c>
      <c r="AH3" s="33"/>
      <c r="AI3" s="32">
        <f>(AI2*100)/SUM(AG2:AI2)</f>
        <v>31.189340352031586</v>
      </c>
      <c r="AJ3" s="28"/>
    </row>
    <row r="4" spans="1:36" x14ac:dyDescent="0.25">
      <c r="A4" s="201">
        <v>2010</v>
      </c>
      <c r="B4" s="9" t="s">
        <v>11</v>
      </c>
      <c r="C4" s="26">
        <v>0</v>
      </c>
      <c r="D4" s="28">
        <v>0</v>
      </c>
      <c r="E4" s="26">
        <v>268.75238719949971</v>
      </c>
      <c r="F4" s="26">
        <v>71.098531159196298</v>
      </c>
      <c r="G4" s="26">
        <v>32.221914392575151</v>
      </c>
      <c r="H4" s="26">
        <v>258.68998297553509</v>
      </c>
      <c r="I4" s="26">
        <v>55.401409531697311</v>
      </c>
      <c r="J4" s="26">
        <v>127.01721029535386</v>
      </c>
      <c r="K4" s="29">
        <v>106.55856841648394</v>
      </c>
      <c r="L4" s="26">
        <v>114.5449145496741</v>
      </c>
      <c r="M4" s="29">
        <v>114.5449145496741</v>
      </c>
      <c r="N4" s="26">
        <v>0</v>
      </c>
      <c r="O4" s="29">
        <v>0</v>
      </c>
      <c r="P4" s="26">
        <v>179.47671563808913</v>
      </c>
      <c r="Q4" s="29">
        <v>179.47671563808913</v>
      </c>
      <c r="R4" s="26">
        <v>88.250886337109549</v>
      </c>
      <c r="S4" s="29">
        <v>88.250886337109549</v>
      </c>
      <c r="T4" s="26">
        <v>5121.4587814061651</v>
      </c>
      <c r="U4" s="26">
        <v>8.4365054809052342</v>
      </c>
      <c r="V4" s="26">
        <v>78.877381466341703</v>
      </c>
      <c r="W4" s="29">
        <v>215.22330604346527</v>
      </c>
      <c r="X4" s="26">
        <v>135.38408480773055</v>
      </c>
      <c r="Y4" s="29">
        <v>135.38408480773055</v>
      </c>
      <c r="Z4" s="26">
        <v>35.631716266439653</v>
      </c>
      <c r="AA4" s="29">
        <v>59.4</v>
      </c>
      <c r="AB4" s="26">
        <v>641.20315676574523</v>
      </c>
      <c r="AC4" s="29">
        <v>618.75011613876688</v>
      </c>
      <c r="AD4" s="26">
        <v>35.475578406169667</v>
      </c>
      <c r="AE4" s="26">
        <v>76.620132255694344</v>
      </c>
      <c r="AF4" s="29">
        <v>54.14651918063641</v>
      </c>
      <c r="AG4" s="26">
        <v>123.44499458755402</v>
      </c>
      <c r="AH4" s="29">
        <v>123.44499458755402</v>
      </c>
      <c r="AI4" s="26">
        <v>98.495231730200757</v>
      </c>
      <c r="AJ4" s="29">
        <v>98.495231730200757</v>
      </c>
    </row>
    <row r="5" spans="1:36" x14ac:dyDescent="0.25">
      <c r="A5" s="202"/>
      <c r="B5" s="9" t="s">
        <v>12</v>
      </c>
      <c r="C5" s="26">
        <v>251.1070007286587</v>
      </c>
      <c r="D5" s="28">
        <v>251.1070007286587</v>
      </c>
      <c r="E5" s="26">
        <v>217.61836426949682</v>
      </c>
      <c r="F5" s="26">
        <v>19.824651749362516</v>
      </c>
      <c r="G5" s="26">
        <v>34.47480260423881</v>
      </c>
      <c r="H5" s="26">
        <v>248.62608129238967</v>
      </c>
      <c r="I5" s="26">
        <v>60.256658372039198</v>
      </c>
      <c r="J5" s="26">
        <v>129.84713889016021</v>
      </c>
      <c r="K5" s="29">
        <v>109.13109690991601</v>
      </c>
      <c r="L5" s="26">
        <v>114.87739637970725</v>
      </c>
      <c r="M5" s="29">
        <v>114.87739637970725</v>
      </c>
      <c r="N5" s="26">
        <v>0</v>
      </c>
      <c r="O5" s="29">
        <v>0</v>
      </c>
      <c r="P5" s="26">
        <v>173.43624343357521</v>
      </c>
      <c r="Q5" s="29">
        <v>173.43624343357521</v>
      </c>
      <c r="R5" s="26">
        <v>449.47596656604708</v>
      </c>
      <c r="S5" s="29">
        <v>449.47596656604708</v>
      </c>
      <c r="T5" s="26">
        <v>3724.3734861318685</v>
      </c>
      <c r="U5" s="26">
        <v>8.4486459806694949</v>
      </c>
      <c r="V5" s="26">
        <v>76.55125899779371</v>
      </c>
      <c r="W5" s="29">
        <v>173.097494083583</v>
      </c>
      <c r="X5" s="26">
        <v>169.79679034459608</v>
      </c>
      <c r="Y5" s="29">
        <v>169.79679034459608</v>
      </c>
      <c r="Z5" s="26">
        <v>39.043434438903091</v>
      </c>
      <c r="AA5" s="29">
        <v>48.1</v>
      </c>
      <c r="AB5" s="26">
        <v>755.74372020087503</v>
      </c>
      <c r="AC5" s="29">
        <v>729.27980736107395</v>
      </c>
      <c r="AD5" s="26">
        <v>37.692802056555273</v>
      </c>
      <c r="AE5" s="26">
        <v>64.026451138868481</v>
      </c>
      <c r="AF5" s="29">
        <v>49.642719029519135</v>
      </c>
      <c r="AG5" s="26">
        <v>122.31599883830428</v>
      </c>
      <c r="AH5" s="29">
        <v>122.31599883830428</v>
      </c>
      <c r="AI5" s="26">
        <v>101.16649101611702</v>
      </c>
      <c r="AJ5" s="29">
        <v>101.16649101611702</v>
      </c>
    </row>
    <row r="6" spans="1:36" x14ac:dyDescent="0.25">
      <c r="A6" s="202"/>
      <c r="B6" s="9" t="s">
        <v>13</v>
      </c>
      <c r="C6" s="26">
        <v>483.21282439325154</v>
      </c>
      <c r="D6" s="28">
        <v>483.21282439325154</v>
      </c>
      <c r="E6" s="26">
        <v>267.24639245318008</v>
      </c>
      <c r="F6" s="26">
        <v>76.978530664671197</v>
      </c>
      <c r="G6" s="26">
        <v>6.8291453109849005</v>
      </c>
      <c r="H6" s="26">
        <v>230.14955687626292</v>
      </c>
      <c r="I6" s="26">
        <v>152.29680445477516</v>
      </c>
      <c r="J6" s="26">
        <v>151.21279702563444</v>
      </c>
      <c r="K6" s="29">
        <v>147.1298409251246</v>
      </c>
      <c r="L6" s="26">
        <v>136.28548926295633</v>
      </c>
      <c r="M6" s="29">
        <v>136.28548926295633</v>
      </c>
      <c r="N6" s="26">
        <v>225.76698158970538</v>
      </c>
      <c r="O6" s="29">
        <v>225.76698158970538</v>
      </c>
      <c r="P6" s="26">
        <v>206.06009504679616</v>
      </c>
      <c r="Q6" s="29">
        <v>206.06009504679616</v>
      </c>
      <c r="R6" s="26">
        <v>166.83851080037763</v>
      </c>
      <c r="S6" s="29">
        <v>166.83851080037763</v>
      </c>
      <c r="T6" s="26">
        <v>8218.7326535283501</v>
      </c>
      <c r="U6" s="26">
        <v>10.902618163602074</v>
      </c>
      <c r="V6" s="26">
        <v>81.141268873005572</v>
      </c>
      <c r="W6" s="29">
        <v>306.46000047307444</v>
      </c>
      <c r="X6" s="26">
        <v>222.74763805723609</v>
      </c>
      <c r="Y6" s="29">
        <v>222.74763805723609</v>
      </c>
      <c r="Z6" s="26">
        <v>67.936747491272072</v>
      </c>
      <c r="AA6" s="29">
        <v>80.3</v>
      </c>
      <c r="AB6" s="26">
        <v>991.29368183849624</v>
      </c>
      <c r="AC6" s="29">
        <v>956.58150508650601</v>
      </c>
      <c r="AD6" s="26">
        <v>4.4344473007712084</v>
      </c>
      <c r="AE6" s="26">
        <v>75.356355620867006</v>
      </c>
      <c r="AF6" s="29">
        <v>36.618020239719634</v>
      </c>
      <c r="AG6" s="26">
        <v>118.20430003432283</v>
      </c>
      <c r="AH6" s="29">
        <v>118.20430003432283</v>
      </c>
      <c r="AI6" s="26">
        <v>98.314268822455858</v>
      </c>
      <c r="AJ6" s="29">
        <v>98.314268822455858</v>
      </c>
    </row>
    <row r="7" spans="1:36" x14ac:dyDescent="0.25">
      <c r="A7" s="203"/>
      <c r="B7" s="9" t="s">
        <v>14</v>
      </c>
      <c r="C7" s="26">
        <v>0</v>
      </c>
      <c r="D7" s="27">
        <v>0</v>
      </c>
      <c r="E7" s="26">
        <v>240.98641184687881</v>
      </c>
      <c r="F7" s="26">
        <v>221.9136464951965</v>
      </c>
      <c r="G7" s="26">
        <v>0</v>
      </c>
      <c r="H7" s="26">
        <v>254.127029190602</v>
      </c>
      <c r="I7" s="26">
        <v>83.874582923006699</v>
      </c>
      <c r="J7" s="26">
        <v>143.08598821980942</v>
      </c>
      <c r="K7" s="29">
        <v>125.90924753397958</v>
      </c>
      <c r="L7" s="26">
        <v>130.26631709507421</v>
      </c>
      <c r="M7" s="29">
        <v>130.26631709507421</v>
      </c>
      <c r="N7" s="26">
        <v>0</v>
      </c>
      <c r="O7" s="29">
        <v>0</v>
      </c>
      <c r="P7" s="26">
        <v>169.02052661488128</v>
      </c>
      <c r="Q7" s="29">
        <v>169.02052661488128</v>
      </c>
      <c r="R7" s="26">
        <v>157.76318393038542</v>
      </c>
      <c r="S7" s="29">
        <v>157.76318393038542</v>
      </c>
      <c r="T7" s="26">
        <v>4836.3423227834792</v>
      </c>
      <c r="U7" s="26">
        <v>12.13942421027817</v>
      </c>
      <c r="V7" s="26">
        <v>59.811690412083955</v>
      </c>
      <c r="W7" s="29">
        <v>191.28288467138512</v>
      </c>
      <c r="X7" s="26">
        <v>140.74295958356049</v>
      </c>
      <c r="Y7" s="29">
        <v>140.74295958356049</v>
      </c>
      <c r="Z7" s="26">
        <v>37.707469471895799</v>
      </c>
      <c r="AA7" s="29">
        <v>50</v>
      </c>
      <c r="AB7" s="26">
        <v>668.60530155668039</v>
      </c>
      <c r="AC7" s="29">
        <v>645.19271875688958</v>
      </c>
      <c r="AD7" s="26">
        <v>33.480077120822628</v>
      </c>
      <c r="AE7" s="26">
        <v>82.880235121234392</v>
      </c>
      <c r="AF7" s="29">
        <v>55.897319209489559</v>
      </c>
      <c r="AG7" s="26">
        <v>136.02048808821846</v>
      </c>
      <c r="AH7" s="29">
        <v>136.02048808821846</v>
      </c>
      <c r="AI7" s="26">
        <v>104.93689432691566</v>
      </c>
      <c r="AJ7" s="29">
        <v>104.93689432691566</v>
      </c>
    </row>
    <row r="8" spans="1:36" x14ac:dyDescent="0.25">
      <c r="A8" s="201">
        <v>2011</v>
      </c>
      <c r="B8" s="9" t="s">
        <v>11</v>
      </c>
      <c r="C8" s="26">
        <v>0</v>
      </c>
      <c r="D8" s="27">
        <v>0</v>
      </c>
      <c r="E8" s="26">
        <v>301.69729240783681</v>
      </c>
      <c r="F8" s="26">
        <v>61.879666669696881</v>
      </c>
      <c r="G8" s="26">
        <v>0</v>
      </c>
      <c r="H8" s="26">
        <v>261.52235267142009</v>
      </c>
      <c r="I8" s="26">
        <v>53.648263974111266</v>
      </c>
      <c r="J8" s="26">
        <v>133.10235198566161</v>
      </c>
      <c r="K8" s="29">
        <v>109.39496245651479</v>
      </c>
      <c r="L8" s="26">
        <v>88.460688819279213</v>
      </c>
      <c r="M8" s="29">
        <v>88.460688819279213</v>
      </c>
      <c r="N8" s="26">
        <v>0</v>
      </c>
      <c r="O8" s="29">
        <v>0</v>
      </c>
      <c r="P8" s="26">
        <v>164.40668822782729</v>
      </c>
      <c r="Q8" s="29">
        <v>164.40668822782729</v>
      </c>
      <c r="R8" s="26">
        <v>93.911923338987378</v>
      </c>
      <c r="S8" s="29">
        <v>93.911923338987378</v>
      </c>
      <c r="T8" s="26">
        <v>1011.4769368135836</v>
      </c>
      <c r="U8" s="26">
        <v>14.477730139085336</v>
      </c>
      <c r="V8" s="26">
        <v>175.43584946728379</v>
      </c>
      <c r="W8" s="29">
        <v>179.8714293820984</v>
      </c>
      <c r="X8" s="26">
        <v>147.47650221529867</v>
      </c>
      <c r="Y8" s="29">
        <v>147.47650221529867</v>
      </c>
      <c r="Z8" s="26">
        <v>0</v>
      </c>
      <c r="AA8" s="29">
        <v>19.7</v>
      </c>
      <c r="AB8" s="26">
        <v>659.81612388363487</v>
      </c>
      <c r="AC8" s="29">
        <v>636.71131212534374</v>
      </c>
      <c r="AD8" s="26">
        <v>15.298843187660669</v>
      </c>
      <c r="AE8" s="26">
        <v>71.800146950771492</v>
      </c>
      <c r="AF8" s="29">
        <v>40.938506218139345</v>
      </c>
      <c r="AG8" s="26">
        <v>124.42027687081415</v>
      </c>
      <c r="AH8" s="29">
        <v>124.42027687081415</v>
      </c>
      <c r="AI8" s="26">
        <v>78.862987430275297</v>
      </c>
      <c r="AJ8" s="29">
        <v>78.862987430275297</v>
      </c>
    </row>
    <row r="9" spans="1:36" x14ac:dyDescent="0.25">
      <c r="A9" s="202"/>
      <c r="B9" s="9" t="s">
        <v>12</v>
      </c>
      <c r="C9" s="26">
        <v>0</v>
      </c>
      <c r="D9" s="27">
        <v>0</v>
      </c>
      <c r="E9" s="26">
        <v>261.00302871208777</v>
      </c>
      <c r="F9" s="26">
        <v>20.267229216432654</v>
      </c>
      <c r="G9" s="26">
        <v>134.79745033964258</v>
      </c>
      <c r="H9" s="26">
        <v>257.67720333011385</v>
      </c>
      <c r="I9" s="26">
        <v>63.505097486170413</v>
      </c>
      <c r="J9" s="26">
        <v>137.45124525839765</v>
      </c>
      <c r="K9" s="29">
        <v>118.13738579367576</v>
      </c>
      <c r="L9" s="26">
        <v>106.68445570792362</v>
      </c>
      <c r="M9" s="29">
        <v>106.68445570792362</v>
      </c>
      <c r="N9" s="26">
        <v>0</v>
      </c>
      <c r="O9" s="29">
        <v>0</v>
      </c>
      <c r="P9" s="26">
        <v>208.86283176460762</v>
      </c>
      <c r="Q9" s="29">
        <v>208.86283176460762</v>
      </c>
      <c r="R9" s="26">
        <v>311.27638121338202</v>
      </c>
      <c r="S9" s="29">
        <v>311.27638121338202</v>
      </c>
      <c r="T9" s="26">
        <v>19402.351733176973</v>
      </c>
      <c r="U9" s="26">
        <v>16.028457979726543</v>
      </c>
      <c r="V9" s="26">
        <v>207.27959955270086</v>
      </c>
      <c r="W9" s="29">
        <v>735.65230420819546</v>
      </c>
      <c r="X9" s="26">
        <v>131.4139550586807</v>
      </c>
      <c r="Y9" s="29">
        <v>131.4139550586807</v>
      </c>
      <c r="Z9" s="26">
        <v>0</v>
      </c>
      <c r="AA9" s="29">
        <v>10.3</v>
      </c>
      <c r="AB9" s="26">
        <v>733.51965665617411</v>
      </c>
      <c r="AC9" s="29">
        <v>707.83396487845062</v>
      </c>
      <c r="AD9" s="26">
        <v>16.255020886889461</v>
      </c>
      <c r="AE9" s="26">
        <v>67.685525349008088</v>
      </c>
      <c r="AF9" s="29">
        <v>39.593611610829406</v>
      </c>
      <c r="AG9" s="26">
        <v>137.03716194214402</v>
      </c>
      <c r="AH9" s="29">
        <v>137.03716194214402</v>
      </c>
      <c r="AI9" s="26">
        <v>86.215386988150016</v>
      </c>
      <c r="AJ9" s="29">
        <v>86.215386988150016</v>
      </c>
    </row>
    <row r="10" spans="1:36" x14ac:dyDescent="0.25">
      <c r="A10" s="202"/>
      <c r="B10" s="9" t="s">
        <v>13</v>
      </c>
      <c r="C10" s="26">
        <v>840.76004708256266</v>
      </c>
      <c r="D10" s="27">
        <v>840.76</v>
      </c>
      <c r="E10" s="26">
        <v>226.2788835140212</v>
      </c>
      <c r="F10" s="26">
        <v>50.272550520183771</v>
      </c>
      <c r="G10" s="26">
        <v>2.8882116636653277</v>
      </c>
      <c r="H10" s="26">
        <v>1472.62888053339</v>
      </c>
      <c r="I10" s="26">
        <v>126.2546594978795</v>
      </c>
      <c r="J10" s="26">
        <v>163.82762568622198</v>
      </c>
      <c r="K10" s="29">
        <v>157.59595030281352</v>
      </c>
      <c r="L10" s="26">
        <v>102.69545443993118</v>
      </c>
      <c r="M10" s="29">
        <v>102.69545443993118</v>
      </c>
      <c r="N10" s="26">
        <v>250.89595751759859</v>
      </c>
      <c r="O10" s="29">
        <v>250.89595751759859</v>
      </c>
      <c r="P10" s="26">
        <v>680.68150151149189</v>
      </c>
      <c r="Q10" s="29">
        <v>680.68150151149189</v>
      </c>
      <c r="R10" s="26">
        <v>222.18789922874646</v>
      </c>
      <c r="S10" s="29">
        <v>222.18789922874646</v>
      </c>
      <c r="T10" s="26">
        <v>10202.533014027007</v>
      </c>
      <c r="U10" s="26">
        <v>13.985701025459688</v>
      </c>
      <c r="V10" s="26">
        <v>204.56192111005413</v>
      </c>
      <c r="W10" s="29">
        <v>468.69920784974789</v>
      </c>
      <c r="X10" s="26">
        <v>168.84028797249658</v>
      </c>
      <c r="Y10" s="29">
        <v>168.84028797249658</v>
      </c>
      <c r="Z10" s="26">
        <v>0</v>
      </c>
      <c r="AA10" s="29">
        <v>12.7</v>
      </c>
      <c r="AB10" s="26">
        <v>881.17784156333971</v>
      </c>
      <c r="AC10" s="29">
        <v>850.32159628842294</v>
      </c>
      <c r="AD10" s="26">
        <v>1.9123553984575836</v>
      </c>
      <c r="AE10" s="26">
        <v>124.12931667891256</v>
      </c>
      <c r="AF10" s="29">
        <v>57.373052676841894</v>
      </c>
      <c r="AG10" s="26">
        <v>202.91524021579377</v>
      </c>
      <c r="AH10" s="29">
        <v>202.91524021579377</v>
      </c>
      <c r="AI10" s="26">
        <v>81.268385471557465</v>
      </c>
      <c r="AJ10" s="29">
        <v>81.268385471557465</v>
      </c>
    </row>
    <row r="11" spans="1:36" x14ac:dyDescent="0.25">
      <c r="A11" s="203"/>
      <c r="B11" s="9" t="s">
        <v>14</v>
      </c>
      <c r="C11" s="26">
        <v>0</v>
      </c>
      <c r="D11" s="27">
        <v>0</v>
      </c>
      <c r="E11" s="26">
        <v>206.20283915534159</v>
      </c>
      <c r="F11" s="26">
        <v>201.71439089432261</v>
      </c>
      <c r="G11" s="26">
        <v>1.7018423604377335</v>
      </c>
      <c r="H11" s="26">
        <v>283.36952823030697</v>
      </c>
      <c r="I11" s="26">
        <v>110.72656652791891</v>
      </c>
      <c r="J11" s="26">
        <v>146.3082222153019</v>
      </c>
      <c r="K11" s="29">
        <v>134.94463093467175</v>
      </c>
      <c r="L11" s="26">
        <v>90.762941864268839</v>
      </c>
      <c r="M11" s="29">
        <v>90.762941864268839</v>
      </c>
      <c r="N11" s="26">
        <v>0</v>
      </c>
      <c r="O11" s="29">
        <v>0</v>
      </c>
      <c r="P11" s="26">
        <v>170.51022104043383</v>
      </c>
      <c r="Q11" s="29">
        <v>170.51022104043383</v>
      </c>
      <c r="R11" s="26">
        <v>247.25000777589872</v>
      </c>
      <c r="S11" s="29">
        <v>247.25000777589872</v>
      </c>
      <c r="T11" s="26">
        <v>3366.7218349866116</v>
      </c>
      <c r="U11" s="26">
        <v>16.305295261669023</v>
      </c>
      <c r="V11" s="26">
        <v>234.54616442771976</v>
      </c>
      <c r="W11" s="29">
        <v>297.99850070854092</v>
      </c>
      <c r="X11" s="26">
        <v>346.98331962273841</v>
      </c>
      <c r="Y11" s="29">
        <v>346.98331962273841</v>
      </c>
      <c r="Z11" s="26">
        <v>50.150180248231983</v>
      </c>
      <c r="AA11" s="29">
        <v>90.5</v>
      </c>
      <c r="AB11" s="26">
        <v>697.86070723981788</v>
      </c>
      <c r="AC11" s="29">
        <v>673.42368654474978</v>
      </c>
      <c r="AD11" s="26">
        <v>26.968202120822625</v>
      </c>
      <c r="AE11" s="26">
        <v>110.58045554739162</v>
      </c>
      <c r="AF11" s="29">
        <v>64.910512479966513</v>
      </c>
      <c r="AG11" s="26">
        <v>203.7296839659588</v>
      </c>
      <c r="AH11" s="29">
        <v>203.7296839659588</v>
      </c>
      <c r="AI11" s="26">
        <v>102.79630876796134</v>
      </c>
      <c r="AJ11" s="29">
        <v>102.79630876796134</v>
      </c>
    </row>
    <row r="12" spans="1:36" x14ac:dyDescent="0.25">
      <c r="A12" s="201">
        <v>2012</v>
      </c>
      <c r="B12" s="9" t="s">
        <v>11</v>
      </c>
      <c r="C12" s="26">
        <v>0</v>
      </c>
      <c r="D12" s="27">
        <v>0</v>
      </c>
      <c r="E12" s="26">
        <v>282.26276799319606</v>
      </c>
      <c r="F12" s="26">
        <v>84.223275121391424</v>
      </c>
      <c r="G12" s="26">
        <v>0.16068707577226762</v>
      </c>
      <c r="H12" s="26">
        <v>1674.6418465708628</v>
      </c>
      <c r="I12" s="26">
        <v>55.243911696813939</v>
      </c>
      <c r="J12" s="26">
        <v>135.97462731209492</v>
      </c>
      <c r="K12" s="29">
        <v>121.90732790489325</v>
      </c>
      <c r="L12" s="26">
        <v>105.49639894886522</v>
      </c>
      <c r="M12" s="29">
        <v>105.49639894886522</v>
      </c>
      <c r="N12" s="26">
        <v>0</v>
      </c>
      <c r="O12" s="29">
        <v>0</v>
      </c>
      <c r="P12" s="26">
        <v>222.73071439619184</v>
      </c>
      <c r="Q12" s="29">
        <v>222.73071439619184</v>
      </c>
      <c r="R12" s="26">
        <v>107.40622280602867</v>
      </c>
      <c r="S12" s="29">
        <v>107.40622280602867</v>
      </c>
      <c r="T12" s="26">
        <v>1329.0684316498764</v>
      </c>
      <c r="U12" s="26">
        <v>16.536428866100895</v>
      </c>
      <c r="V12" s="26">
        <v>164.69454895587054</v>
      </c>
      <c r="W12" s="29">
        <v>180.12415715077645</v>
      </c>
      <c r="X12" s="26">
        <v>275.63070699219219</v>
      </c>
      <c r="Y12" s="29">
        <v>275.63070699219219</v>
      </c>
      <c r="Z12" s="26">
        <v>0</v>
      </c>
      <c r="AA12" s="29">
        <v>20.5</v>
      </c>
      <c r="AB12" s="26">
        <v>643.11668630484826</v>
      </c>
      <c r="AC12" s="29">
        <v>620.59663952540632</v>
      </c>
      <c r="AD12" s="26">
        <v>15.321441882100505</v>
      </c>
      <c r="AE12" s="26">
        <v>65.878030859662019</v>
      </c>
      <c r="AF12" s="29">
        <v>38.263459482080236</v>
      </c>
      <c r="AG12" s="26">
        <v>227.04998635887594</v>
      </c>
      <c r="AH12" s="29">
        <v>227.04998635887594</v>
      </c>
      <c r="AI12" s="26">
        <v>105.43533403593554</v>
      </c>
      <c r="AJ12" s="29">
        <v>105.43533403593554</v>
      </c>
    </row>
    <row r="13" spans="1:36" x14ac:dyDescent="0.25">
      <c r="A13" s="202"/>
      <c r="B13" s="9" t="s">
        <v>12</v>
      </c>
      <c r="C13" s="26">
        <v>0</v>
      </c>
      <c r="D13" s="27">
        <v>0</v>
      </c>
      <c r="E13" s="26">
        <v>194.22459626187324</v>
      </c>
      <c r="F13" s="26">
        <v>22.216456632083407</v>
      </c>
      <c r="G13" s="26">
        <v>0.53979775592187285</v>
      </c>
      <c r="H13" s="26">
        <v>1630.9731419236184</v>
      </c>
      <c r="I13" s="26">
        <v>84.056727361822965</v>
      </c>
      <c r="J13" s="26">
        <v>152.22872456748669</v>
      </c>
      <c r="K13" s="29">
        <v>139.51212013984224</v>
      </c>
      <c r="L13" s="26">
        <v>120.58333013471413</v>
      </c>
      <c r="M13" s="29">
        <v>120.58333013471413</v>
      </c>
      <c r="N13" s="26">
        <v>0</v>
      </c>
      <c r="O13" s="29">
        <v>0</v>
      </c>
      <c r="P13" s="26">
        <v>274.52683358031948</v>
      </c>
      <c r="Q13" s="29">
        <v>274.52683358031948</v>
      </c>
      <c r="R13" s="26">
        <v>179.95409545339155</v>
      </c>
      <c r="S13" s="29">
        <v>179.95409545339155</v>
      </c>
      <c r="T13" s="26">
        <v>7395.2326987634906</v>
      </c>
      <c r="U13" s="26">
        <v>7.0602606407982016</v>
      </c>
      <c r="V13" s="26">
        <v>177.37266482862722</v>
      </c>
      <c r="W13" s="29">
        <v>364.0781935632931</v>
      </c>
      <c r="X13" s="26">
        <v>280.44215397979019</v>
      </c>
      <c r="Y13" s="29">
        <v>280.44215397979019</v>
      </c>
      <c r="Z13" s="26">
        <v>0</v>
      </c>
      <c r="AA13" s="29">
        <v>11.8</v>
      </c>
      <c r="AB13" s="26">
        <v>788.01255822905659</v>
      </c>
      <c r="AC13" s="29">
        <v>760.41868599403551</v>
      </c>
      <c r="AD13" s="26">
        <v>7.0099777574710807</v>
      </c>
      <c r="AE13" s="26">
        <v>139.72079353416606</v>
      </c>
      <c r="AF13" s="29">
        <v>67.232669454648473</v>
      </c>
      <c r="AG13" s="26">
        <v>131.83493359852849</v>
      </c>
      <c r="AH13" s="29">
        <v>131.83493359852849</v>
      </c>
      <c r="AI13" s="26">
        <v>109.68511425854047</v>
      </c>
      <c r="AJ13" s="29">
        <v>109.68511425854047</v>
      </c>
    </row>
    <row r="14" spans="1:36" x14ac:dyDescent="0.25">
      <c r="A14" s="202"/>
      <c r="B14" s="9" t="s">
        <v>13</v>
      </c>
      <c r="C14" s="26">
        <v>1140.89120564991</v>
      </c>
      <c r="D14" s="27">
        <v>1140.89120564991</v>
      </c>
      <c r="E14" s="26">
        <v>347.96898295010294</v>
      </c>
      <c r="F14" s="26">
        <v>128.75059941532325</v>
      </c>
      <c r="G14" s="26">
        <v>9.9722953317634015</v>
      </c>
      <c r="H14" s="26">
        <v>1659.6122104940853</v>
      </c>
      <c r="I14" s="26">
        <v>137.37755694110999</v>
      </c>
      <c r="J14" s="26">
        <v>169.14782687349339</v>
      </c>
      <c r="K14" s="29">
        <v>169.54684072731899</v>
      </c>
      <c r="L14" s="26">
        <v>139.45177754036928</v>
      </c>
      <c r="M14" s="29">
        <v>139.45177754036928</v>
      </c>
      <c r="N14" s="26">
        <v>225.28513047810864</v>
      </c>
      <c r="O14" s="29">
        <v>225.28513047810864</v>
      </c>
      <c r="P14" s="26">
        <v>78.489958745123985</v>
      </c>
      <c r="Q14" s="29">
        <v>78.489958745123985</v>
      </c>
      <c r="R14" s="26">
        <v>190.06514421298613</v>
      </c>
      <c r="S14" s="29">
        <v>190.06514421298613</v>
      </c>
      <c r="T14" s="26">
        <v>5482.0609172697978</v>
      </c>
      <c r="U14" s="26">
        <v>20.76357702734559</v>
      </c>
      <c r="V14" s="26">
        <v>269.91125181115603</v>
      </c>
      <c r="W14" s="29">
        <v>389.37849892750091</v>
      </c>
      <c r="X14" s="26">
        <v>259.80470111947631</v>
      </c>
      <c r="Y14" s="29">
        <v>259.80470111947631</v>
      </c>
      <c r="Z14" s="26">
        <v>0</v>
      </c>
      <c r="AA14" s="29">
        <v>18.399999999999999</v>
      </c>
      <c r="AB14" s="26">
        <v>1363.7036958135411</v>
      </c>
      <c r="AC14" s="29">
        <v>1315.9508203602966</v>
      </c>
      <c r="AD14" s="26">
        <v>0</v>
      </c>
      <c r="AE14" s="26">
        <v>166.48052902277738</v>
      </c>
      <c r="AF14" s="29">
        <v>75.547011856153034</v>
      </c>
      <c r="AG14" s="26">
        <v>205.60797345701286</v>
      </c>
      <c r="AH14" s="29">
        <v>205.60797345701286</v>
      </c>
      <c r="AI14" s="26">
        <v>108.8325321954605</v>
      </c>
      <c r="AJ14" s="29">
        <v>108.8325321954605</v>
      </c>
    </row>
    <row r="15" spans="1:36" x14ac:dyDescent="0.25">
      <c r="A15" s="203"/>
      <c r="B15" s="9" t="s">
        <v>14</v>
      </c>
      <c r="C15" s="26">
        <v>0</v>
      </c>
      <c r="D15" s="27">
        <v>0</v>
      </c>
      <c r="E15" s="26">
        <v>344.77678174862416</v>
      </c>
      <c r="F15" s="26">
        <v>231.93557462087517</v>
      </c>
      <c r="G15" s="26">
        <v>26.533813547582767</v>
      </c>
      <c r="H15" s="26">
        <v>1620.6006671697282</v>
      </c>
      <c r="I15" s="26">
        <v>122.411966899856</v>
      </c>
      <c r="J15" s="26">
        <v>136.08049859350152</v>
      </c>
      <c r="K15" s="29">
        <v>141.09848421812001</v>
      </c>
      <c r="L15" s="26">
        <v>109.29154221663559</v>
      </c>
      <c r="M15" s="29">
        <v>109.29154221663559</v>
      </c>
      <c r="N15" s="26">
        <v>0</v>
      </c>
      <c r="O15" s="29">
        <v>0</v>
      </c>
      <c r="P15" s="26">
        <v>51.118945202894942</v>
      </c>
      <c r="Q15" s="29">
        <v>51.118945202894942</v>
      </c>
      <c r="R15" s="26">
        <v>327.56331925327117</v>
      </c>
      <c r="S15" s="29">
        <v>327.56331925327117</v>
      </c>
      <c r="T15" s="26">
        <v>3081.3663929350091</v>
      </c>
      <c r="U15" s="26">
        <v>19.853496287128714</v>
      </c>
      <c r="V15" s="26">
        <v>218.82881794455594</v>
      </c>
      <c r="W15" s="29">
        <v>276.87693910192331</v>
      </c>
      <c r="X15" s="26">
        <v>113.07900974423647</v>
      </c>
      <c r="Y15" s="29">
        <v>113.07900974423647</v>
      </c>
      <c r="Z15" s="26">
        <v>0</v>
      </c>
      <c r="AA15" s="29">
        <v>3.4</v>
      </c>
      <c r="AB15" s="26">
        <v>815.8868074207154</v>
      </c>
      <c r="AC15" s="29">
        <v>787.31686131122422</v>
      </c>
      <c r="AD15" s="26">
        <v>0</v>
      </c>
      <c r="AE15" s="26">
        <v>112.49081557678178</v>
      </c>
      <c r="AF15" s="29">
        <v>51.047080568351269</v>
      </c>
      <c r="AG15" s="26">
        <v>204.2068592852051</v>
      </c>
      <c r="AH15" s="29">
        <v>204.2068592852051</v>
      </c>
      <c r="AI15" s="26">
        <v>97.106701282677435</v>
      </c>
      <c r="AJ15" s="29">
        <v>97.106701282677435</v>
      </c>
    </row>
    <row r="16" spans="1:36" x14ac:dyDescent="0.25">
      <c r="A16" s="201">
        <v>2013</v>
      </c>
      <c r="B16" s="9" t="s">
        <v>11</v>
      </c>
      <c r="C16" s="26">
        <v>0</v>
      </c>
      <c r="D16" s="27">
        <v>0</v>
      </c>
      <c r="E16" s="26">
        <v>296.39519999999999</v>
      </c>
      <c r="F16" s="26">
        <v>82.696808308141954</v>
      </c>
      <c r="G16" s="26">
        <v>0</v>
      </c>
      <c r="H16" s="26">
        <v>1594.0078010689365</v>
      </c>
      <c r="I16" s="26">
        <v>64.694458776626433</v>
      </c>
      <c r="J16" s="26">
        <v>141.58695713483735</v>
      </c>
      <c r="K16" s="29">
        <v>127.64545755134331</v>
      </c>
      <c r="L16" s="26">
        <v>81.377376785479072</v>
      </c>
      <c r="M16" s="29">
        <v>81.377376785479072</v>
      </c>
      <c r="N16" s="26">
        <v>0</v>
      </c>
      <c r="O16" s="29">
        <v>0</v>
      </c>
      <c r="P16" s="26">
        <v>39.898554927667497</v>
      </c>
      <c r="Q16" s="29">
        <v>39.898554927667497</v>
      </c>
      <c r="R16" s="26">
        <v>44.092638675977192</v>
      </c>
      <c r="S16" s="29">
        <v>44.092638675977192</v>
      </c>
      <c r="T16" s="26">
        <v>2629.5749597074946</v>
      </c>
      <c r="U16" s="26">
        <v>25.883287659123056</v>
      </c>
      <c r="V16" s="26">
        <v>128.98811937468</v>
      </c>
      <c r="W16" s="29">
        <v>188.30327658143875</v>
      </c>
      <c r="X16" s="26">
        <v>187.79460038592765</v>
      </c>
      <c r="Y16" s="29">
        <v>187.79460038592765</v>
      </c>
      <c r="Z16" s="26">
        <v>0</v>
      </c>
      <c r="AA16" s="29">
        <v>13.9</v>
      </c>
      <c r="AB16" s="26">
        <v>570.29207129961367</v>
      </c>
      <c r="AC16" s="29">
        <v>550.32212743545404</v>
      </c>
      <c r="AD16" s="26">
        <v>0</v>
      </c>
      <c r="AE16" s="26">
        <v>145.31961792799413</v>
      </c>
      <c r="AF16" s="29">
        <v>65.944425831538297</v>
      </c>
      <c r="AG16" s="26">
        <v>206.9944432221215</v>
      </c>
      <c r="AH16" s="29">
        <v>206.9944432221215</v>
      </c>
      <c r="AI16" s="26">
        <v>98.364989846541405</v>
      </c>
      <c r="AJ16" s="29">
        <v>98.364989846541405</v>
      </c>
    </row>
    <row r="17" spans="1:37" x14ac:dyDescent="0.25">
      <c r="A17" s="202"/>
      <c r="B17" s="9" t="s">
        <v>12</v>
      </c>
      <c r="C17" s="26">
        <v>0</v>
      </c>
      <c r="D17" s="27">
        <v>0</v>
      </c>
      <c r="E17" s="26">
        <v>228.7014706732906</v>
      </c>
      <c r="F17" s="26">
        <v>27</v>
      </c>
      <c r="G17" s="26">
        <v>0.23039202105554787</v>
      </c>
      <c r="H17" s="26">
        <v>1584.7</v>
      </c>
      <c r="I17" s="26">
        <v>90.4</v>
      </c>
      <c r="J17" s="26">
        <v>145.94315996503673</v>
      </c>
      <c r="K17" s="29">
        <v>136.4</v>
      </c>
      <c r="L17" s="26">
        <v>107.93005799440313</v>
      </c>
      <c r="M17" s="29">
        <v>107.93005799440313</v>
      </c>
      <c r="N17" s="26">
        <v>0</v>
      </c>
      <c r="O17" s="29">
        <v>0</v>
      </c>
      <c r="P17" s="26">
        <v>219.9</v>
      </c>
      <c r="Q17" s="29">
        <v>219.9</v>
      </c>
      <c r="R17" s="26">
        <v>140.23772755090158</v>
      </c>
      <c r="S17" s="29">
        <v>140.23772755090158</v>
      </c>
      <c r="T17" s="26">
        <v>6402.9</v>
      </c>
      <c r="U17" s="26">
        <v>28</v>
      </c>
      <c r="V17" s="26">
        <v>136.69999999999999</v>
      </c>
      <c r="W17" s="29">
        <v>303.60000000000002</v>
      </c>
      <c r="X17" s="26">
        <v>169</v>
      </c>
      <c r="Y17" s="29">
        <v>169.9</v>
      </c>
      <c r="Z17" s="26">
        <v>17</v>
      </c>
      <c r="AA17" s="29">
        <v>17</v>
      </c>
      <c r="AB17" s="26">
        <v>780.4789773664462</v>
      </c>
      <c r="AC17" s="29">
        <v>753.14890888128195</v>
      </c>
      <c r="AD17" s="26">
        <v>0</v>
      </c>
      <c r="AE17" s="26">
        <v>109.49301983835416</v>
      </c>
      <c r="AF17" s="29">
        <v>49.686714214864175</v>
      </c>
      <c r="AG17" s="26">
        <v>235.57785385515768</v>
      </c>
      <c r="AH17" s="29">
        <v>235.57785385515768</v>
      </c>
      <c r="AI17" s="26">
        <v>106.89491298871553</v>
      </c>
      <c r="AJ17" s="29">
        <v>106.89491298871553</v>
      </c>
    </row>
    <row r="18" spans="1:37" x14ac:dyDescent="0.25">
      <c r="A18" s="202"/>
      <c r="B18" s="9" t="s">
        <v>13</v>
      </c>
      <c r="C18" s="26">
        <v>870.46690207948006</v>
      </c>
      <c r="D18" s="27">
        <v>870.46690207948006</v>
      </c>
      <c r="E18" s="26">
        <v>267.68467386977733</v>
      </c>
      <c r="F18" s="26">
        <v>80.878348128184129</v>
      </c>
      <c r="G18" s="26">
        <v>6.025211248095304</v>
      </c>
      <c r="H18" s="26">
        <v>1584.324476987839</v>
      </c>
      <c r="I18" s="26">
        <v>124.36507200003915</v>
      </c>
      <c r="J18" s="26">
        <v>164.81758113877936</v>
      </c>
      <c r="K18" s="29">
        <v>159.05209892735692</v>
      </c>
      <c r="L18" s="26">
        <v>165.43075002521783</v>
      </c>
      <c r="M18" s="29">
        <v>165.43075002521783</v>
      </c>
      <c r="N18" s="26">
        <v>297.83786358208187</v>
      </c>
      <c r="O18" s="29">
        <v>297.83786358208187</v>
      </c>
      <c r="P18" s="26">
        <v>238.00110203293627</v>
      </c>
      <c r="Q18" s="29">
        <v>238.0011020329363</v>
      </c>
      <c r="R18" s="26">
        <v>303.19494071399299</v>
      </c>
      <c r="S18" s="29">
        <v>303.19494071399299</v>
      </c>
      <c r="T18" s="26">
        <v>5482.7268751270931</v>
      </c>
      <c r="U18" s="26">
        <v>36.526859382366808</v>
      </c>
      <c r="V18" s="26">
        <v>151.87776375983901</v>
      </c>
      <c r="W18" s="29">
        <v>291.04189434651312</v>
      </c>
      <c r="X18" s="26">
        <v>75.885020811542631</v>
      </c>
      <c r="Y18" s="29">
        <v>75.885020811542631</v>
      </c>
      <c r="Z18" s="26">
        <v>26.856715230883129</v>
      </c>
      <c r="AA18" s="29">
        <v>26.856715230883129</v>
      </c>
      <c r="AB18" s="26">
        <v>1196.834879706719</v>
      </c>
      <c r="AC18" s="29">
        <v>1154.9252573128024</v>
      </c>
      <c r="AD18" s="26">
        <v>55.558138796611054</v>
      </c>
      <c r="AE18" s="26">
        <v>79.397501836884643</v>
      </c>
      <c r="AF18" s="29">
        <v>66.376176514404946</v>
      </c>
      <c r="AG18" s="26">
        <v>235.57785385515768</v>
      </c>
      <c r="AH18" s="29">
        <v>235.57785385515768</v>
      </c>
      <c r="AI18" s="26">
        <v>112.22784875202426</v>
      </c>
      <c r="AJ18" s="29">
        <v>112.22784875202426</v>
      </c>
    </row>
    <row r="19" spans="1:37" x14ac:dyDescent="0.25">
      <c r="A19" s="203"/>
      <c r="B19" s="9" t="s">
        <v>14</v>
      </c>
      <c r="C19" s="26">
        <v>0</v>
      </c>
      <c r="D19" s="27">
        <v>0</v>
      </c>
      <c r="E19" s="26">
        <v>223.2</v>
      </c>
      <c r="F19" s="26">
        <v>209</v>
      </c>
      <c r="G19" s="26">
        <v>23.115112896523069</v>
      </c>
      <c r="H19" s="26">
        <v>1558.3</v>
      </c>
      <c r="I19" s="26">
        <v>113.9</v>
      </c>
      <c r="J19" s="26">
        <v>138.90735761620019</v>
      </c>
      <c r="K19" s="29">
        <v>140.1</v>
      </c>
      <c r="L19" s="26">
        <v>97.161152546021825</v>
      </c>
      <c r="M19" s="29">
        <v>97.161152546021825</v>
      </c>
      <c r="N19" s="26">
        <v>0</v>
      </c>
      <c r="O19" s="29">
        <v>0</v>
      </c>
      <c r="P19" s="26">
        <v>133.4</v>
      </c>
      <c r="Q19" s="29">
        <v>133.4</v>
      </c>
      <c r="R19" s="26">
        <v>425.27309947327473</v>
      </c>
      <c r="S19" s="29">
        <v>425.27309947327473</v>
      </c>
      <c r="T19" s="26">
        <v>6131.4</v>
      </c>
      <c r="U19" s="26">
        <v>28.8</v>
      </c>
      <c r="V19" s="26">
        <v>330.6</v>
      </c>
      <c r="W19" s="29">
        <v>460.6</v>
      </c>
      <c r="X19" s="26">
        <v>226.2</v>
      </c>
      <c r="Y19" s="29">
        <v>226.2</v>
      </c>
      <c r="Z19" s="26">
        <v>19.544058168106829</v>
      </c>
      <c r="AA19" s="29">
        <v>19.544058168106829</v>
      </c>
      <c r="AB19" s="26">
        <v>885.3</v>
      </c>
      <c r="AC19" s="29">
        <v>854.3</v>
      </c>
      <c r="AD19" s="26">
        <v>44.6</v>
      </c>
      <c r="AE19" s="26">
        <v>83.5</v>
      </c>
      <c r="AF19" s="29">
        <v>62.3</v>
      </c>
      <c r="AG19" s="26">
        <v>245.39590062221126</v>
      </c>
      <c r="AH19" s="29">
        <v>245.39590062221126</v>
      </c>
      <c r="AI19" s="26">
        <v>123.20211808857928</v>
      </c>
      <c r="AJ19" s="29">
        <v>123.20211808857928</v>
      </c>
    </row>
    <row r="20" spans="1:37" x14ac:dyDescent="0.25">
      <c r="A20" s="201">
        <v>2014</v>
      </c>
      <c r="B20" s="9" t="s">
        <v>11</v>
      </c>
      <c r="C20" s="26">
        <v>0</v>
      </c>
      <c r="D20" s="27">
        <v>0</v>
      </c>
      <c r="E20" s="26">
        <v>407.73887082113015</v>
      </c>
      <c r="F20" s="26">
        <v>78.22559244827697</v>
      </c>
      <c r="G20" s="26">
        <v>1.8671284111372768</v>
      </c>
      <c r="H20" s="26">
        <v>128.60283697713703</v>
      </c>
      <c r="I20" s="26">
        <v>67.506356631748616</v>
      </c>
      <c r="J20" s="26">
        <v>140.59209612655278</v>
      </c>
      <c r="K20" s="29">
        <v>117.47507760599741</v>
      </c>
      <c r="L20" s="26">
        <v>63.589768746589975</v>
      </c>
      <c r="M20" s="29">
        <v>63.589768746589975</v>
      </c>
      <c r="N20" s="26">
        <v>0</v>
      </c>
      <c r="O20" s="29">
        <v>0</v>
      </c>
      <c r="P20" s="26">
        <v>156.25510053073299</v>
      </c>
      <c r="Q20" s="29">
        <v>156.25510053073299</v>
      </c>
      <c r="R20" s="26">
        <v>367.79506457228399</v>
      </c>
      <c r="S20" s="29">
        <v>367.79506457228399</v>
      </c>
      <c r="T20" s="26">
        <v>9.157637039829611</v>
      </c>
      <c r="U20" s="26">
        <v>31.140337694483733</v>
      </c>
      <c r="V20" s="26">
        <v>147.16627875891115</v>
      </c>
      <c r="W20" s="29">
        <v>129.07750409618967</v>
      </c>
      <c r="X20" s="26">
        <v>228.23601569486399</v>
      </c>
      <c r="Y20" s="29">
        <v>228.23601569486399</v>
      </c>
      <c r="Z20" s="26">
        <v>60.279901818168746</v>
      </c>
      <c r="AA20" s="29">
        <v>60.279901818168746</v>
      </c>
      <c r="AB20" s="26">
        <v>826.84310018903602</v>
      </c>
      <c r="AC20" s="29">
        <v>826.84310018903602</v>
      </c>
      <c r="AD20" s="26">
        <v>58.519793459552496</v>
      </c>
      <c r="AE20" s="26">
        <v>84.099926524614261</v>
      </c>
      <c r="AF20" s="29">
        <v>70.132066189243659</v>
      </c>
      <c r="AG20" s="26">
        <v>243.33843188678745</v>
      </c>
      <c r="AH20" s="29">
        <v>243.33843188678745</v>
      </c>
      <c r="AI20" s="26">
        <v>112.30090224404287</v>
      </c>
      <c r="AJ20" s="29">
        <v>112.30090224404287</v>
      </c>
    </row>
    <row r="21" spans="1:37" x14ac:dyDescent="0.25">
      <c r="A21" s="202"/>
      <c r="B21" s="9" t="s">
        <v>12</v>
      </c>
      <c r="C21" s="26">
        <v>0</v>
      </c>
      <c r="D21" s="27">
        <v>0</v>
      </c>
      <c r="E21" s="26">
        <v>216.34608627864577</v>
      </c>
      <c r="F21" s="26">
        <v>23.88376540372936</v>
      </c>
      <c r="G21" s="26">
        <v>6.2113866186452418</v>
      </c>
      <c r="H21" s="26">
        <v>124.47069619063736</v>
      </c>
      <c r="I21" s="26">
        <v>89.967233115768835</v>
      </c>
      <c r="J21" s="26">
        <v>147.94750257982011</v>
      </c>
      <c r="K21" s="29">
        <v>127.71199345870342</v>
      </c>
      <c r="L21" s="26">
        <v>112.44602526615344</v>
      </c>
      <c r="M21" s="29">
        <v>112.44602526615344</v>
      </c>
      <c r="N21" s="26">
        <v>0</v>
      </c>
      <c r="O21" s="29">
        <v>0</v>
      </c>
      <c r="P21" s="26">
        <v>202.17967809057711</v>
      </c>
      <c r="Q21" s="29">
        <v>202.17967809057711</v>
      </c>
      <c r="R21" s="26">
        <v>144.37707757750189</v>
      </c>
      <c r="S21" s="29">
        <v>144.37707757750189</v>
      </c>
      <c r="T21" s="26">
        <v>3499.753091579998</v>
      </c>
      <c r="U21" s="26">
        <v>13.599914545025932</v>
      </c>
      <c r="V21" s="26">
        <v>194.65663447426329</v>
      </c>
      <c r="W21" s="29">
        <v>267.60458231142633</v>
      </c>
      <c r="X21" s="26">
        <v>434.5934265082351</v>
      </c>
      <c r="Y21" s="29">
        <v>434.5934265082351</v>
      </c>
      <c r="Z21" s="26">
        <v>108.45731783779625</v>
      </c>
      <c r="AA21" s="29">
        <v>108.45731783779625</v>
      </c>
      <c r="AB21" s="26">
        <v>760.94366729678654</v>
      </c>
      <c r="AC21" s="29">
        <v>760.94366729678654</v>
      </c>
      <c r="AD21" s="26">
        <v>51.154785253972705</v>
      </c>
      <c r="AE21" s="26">
        <v>102.47759000734754</v>
      </c>
      <c r="AF21" s="29">
        <v>74.453116209994249</v>
      </c>
      <c r="AG21" s="26">
        <v>159.68493403856479</v>
      </c>
      <c r="AH21" s="29">
        <v>159.68493403856479</v>
      </c>
      <c r="AI21" s="26">
        <v>117.03950852119372</v>
      </c>
      <c r="AJ21" s="29">
        <v>117.03950852119372</v>
      </c>
    </row>
    <row r="22" spans="1:37" x14ac:dyDescent="0.25">
      <c r="A22" s="202"/>
      <c r="B22" s="9" t="s">
        <v>13</v>
      </c>
      <c r="C22" s="26">
        <v>422.67810100330701</v>
      </c>
      <c r="D22" s="27">
        <v>422.67810100330701</v>
      </c>
      <c r="E22" s="26">
        <v>376.83699105529473</v>
      </c>
      <c r="F22" s="26">
        <v>78.233229284369529</v>
      </c>
      <c r="G22" s="26">
        <v>0.83529574733342571</v>
      </c>
      <c r="H22" s="26">
        <v>141.92334576324458</v>
      </c>
      <c r="I22" s="26">
        <v>136.6853855207635</v>
      </c>
      <c r="J22" s="26">
        <v>176.15249658035734</v>
      </c>
      <c r="K22" s="29">
        <v>159.90961624021446</v>
      </c>
      <c r="L22" s="26">
        <v>127.68726630608218</v>
      </c>
      <c r="M22" s="29">
        <v>127.68726630608218</v>
      </c>
      <c r="N22" s="26">
        <v>319.01770047473542</v>
      </c>
      <c r="O22" s="29">
        <v>319.01770047473542</v>
      </c>
      <c r="P22" s="26">
        <v>232.12078092957191</v>
      </c>
      <c r="Q22" s="29">
        <v>232.12078092957188</v>
      </c>
      <c r="R22" s="26">
        <v>462.94626007103733</v>
      </c>
      <c r="S22" s="29">
        <v>462.94626007103733</v>
      </c>
      <c r="T22" s="26">
        <v>116.26199079691594</v>
      </c>
      <c r="U22" s="26">
        <v>28.814798444130126</v>
      </c>
      <c r="V22" s="26">
        <v>184.43759943603919</v>
      </c>
      <c r="W22" s="29">
        <v>163.53609845696175</v>
      </c>
      <c r="X22" s="26">
        <v>413.5239894076102</v>
      </c>
      <c r="Y22" s="29">
        <v>413.5239894076102</v>
      </c>
      <c r="Z22" s="26">
        <v>130.17872204725785</v>
      </c>
      <c r="AA22" s="29">
        <v>130.17872204725785</v>
      </c>
      <c r="AB22" s="26">
        <v>1262.3818525519848</v>
      </c>
      <c r="AC22" s="29">
        <v>1262.3818525519848</v>
      </c>
      <c r="AD22" s="26">
        <v>55.221550654445018</v>
      </c>
      <c r="AE22" s="26">
        <v>225.67964731814843</v>
      </c>
      <c r="AF22" s="29">
        <v>132.60214529046453</v>
      </c>
      <c r="AG22" s="26">
        <v>133.38529046793457</v>
      </c>
      <c r="AH22" s="29">
        <v>133.38529046793457</v>
      </c>
      <c r="AI22" s="26">
        <v>105.77900933089992</v>
      </c>
      <c r="AJ22" s="29">
        <v>105.77900933089992</v>
      </c>
    </row>
    <row r="23" spans="1:37" x14ac:dyDescent="0.25">
      <c r="A23" s="203"/>
      <c r="B23" s="9" t="s">
        <v>14</v>
      </c>
      <c r="C23" s="26">
        <v>0</v>
      </c>
      <c r="D23" s="27">
        <v>0</v>
      </c>
      <c r="E23" s="26">
        <v>371.76057021754445</v>
      </c>
      <c r="F23" s="26">
        <v>207.12281995578394</v>
      </c>
      <c r="G23" s="26">
        <v>20.174539409890571</v>
      </c>
      <c r="H23" s="26">
        <v>136.51035414642226</v>
      </c>
      <c r="I23" s="26">
        <v>106.19366045378355</v>
      </c>
      <c r="J23" s="26">
        <v>154.04608982748607</v>
      </c>
      <c r="K23" s="29">
        <v>138.79387436099768</v>
      </c>
      <c r="L23" s="26">
        <v>124.53916868079533</v>
      </c>
      <c r="M23" s="29">
        <v>124.53916868079533</v>
      </c>
      <c r="N23" s="26">
        <v>0</v>
      </c>
      <c r="O23" s="29">
        <v>0</v>
      </c>
      <c r="P23" s="26">
        <v>140.46163036207585</v>
      </c>
      <c r="Q23" s="29">
        <v>140.46163036207585</v>
      </c>
      <c r="R23" s="26">
        <v>49.432704444884706</v>
      </c>
      <c r="S23" s="29">
        <v>49.432704444884706</v>
      </c>
      <c r="T23" s="26">
        <v>0</v>
      </c>
      <c r="U23" s="26">
        <v>24.495940888731731</v>
      </c>
      <c r="V23" s="26">
        <v>180.01415985946153</v>
      </c>
      <c r="W23" s="29">
        <v>155.91123501964168</v>
      </c>
      <c r="X23" s="26">
        <v>210.05862632659912</v>
      </c>
      <c r="Y23" s="29">
        <v>210.05862632659912</v>
      </c>
      <c r="Z23" s="26">
        <v>157.45677278302642</v>
      </c>
      <c r="AA23" s="29">
        <v>157.45677278302642</v>
      </c>
      <c r="AB23" s="26">
        <v>863.36483931947055</v>
      </c>
      <c r="AC23" s="29">
        <v>863.36483931947055</v>
      </c>
      <c r="AD23" s="26">
        <v>60.953448344874509</v>
      </c>
      <c r="AE23" s="26">
        <v>113.21087435709038</v>
      </c>
      <c r="AF23" s="29">
        <v>84.676056881040964</v>
      </c>
      <c r="AG23" s="26">
        <v>151.39772061217846</v>
      </c>
      <c r="AH23" s="29">
        <v>151.39772061217846</v>
      </c>
      <c r="AI23" s="26">
        <v>123.04346708480065</v>
      </c>
      <c r="AJ23" s="29">
        <v>123.04346708480065</v>
      </c>
    </row>
    <row r="24" spans="1:37" x14ac:dyDescent="0.25">
      <c r="A24" s="204">
        <v>2015</v>
      </c>
      <c r="B24" s="9" t="s">
        <v>11</v>
      </c>
      <c r="C24" s="26">
        <v>0</v>
      </c>
      <c r="D24" s="27">
        <v>0</v>
      </c>
      <c r="E24" s="26">
        <v>539.94397822731833</v>
      </c>
      <c r="F24" s="26">
        <v>72.113404137908347</v>
      </c>
      <c r="G24" s="26">
        <v>24.267959551184372</v>
      </c>
      <c r="H24" s="26">
        <v>103.8</v>
      </c>
      <c r="I24" s="26">
        <v>73.34987734597054</v>
      </c>
      <c r="J24" s="26">
        <v>139.77844075313971</v>
      </c>
      <c r="K24" s="29">
        <v>118.8</v>
      </c>
      <c r="L24" s="26">
        <v>156.73604208138659</v>
      </c>
      <c r="M24" s="29">
        <v>156.73604208138659</v>
      </c>
      <c r="N24" s="26">
        <v>0</v>
      </c>
      <c r="O24" s="29">
        <v>0</v>
      </c>
      <c r="P24" s="26">
        <v>304.2</v>
      </c>
      <c r="Q24" s="29">
        <v>304.2</v>
      </c>
      <c r="R24" s="26">
        <v>54.3</v>
      </c>
      <c r="S24" s="29">
        <v>54.3</v>
      </c>
      <c r="T24" s="26">
        <v>30.538738928062457</v>
      </c>
      <c r="U24" s="26">
        <v>28.6</v>
      </c>
      <c r="V24" s="26">
        <v>158.25822184821698</v>
      </c>
      <c r="W24" s="29">
        <v>138.80000000000001</v>
      </c>
      <c r="X24" s="26">
        <v>315.3</v>
      </c>
      <c r="Y24" s="29">
        <v>315.3</v>
      </c>
      <c r="Z24" s="26">
        <v>96.537531962105831</v>
      </c>
      <c r="AA24" s="29">
        <v>96.537531962105831</v>
      </c>
      <c r="AB24" s="26">
        <v>626.5</v>
      </c>
      <c r="AC24" s="29">
        <v>626.5</v>
      </c>
      <c r="AD24" s="26">
        <v>21.4</v>
      </c>
      <c r="AE24" s="26">
        <v>105.5</v>
      </c>
      <c r="AF24" s="29">
        <v>59.6</v>
      </c>
      <c r="AG24" s="26">
        <v>152.4462530912547</v>
      </c>
      <c r="AH24" s="29">
        <v>152.4462530912547</v>
      </c>
      <c r="AI24" s="26">
        <v>119.86621083206951</v>
      </c>
      <c r="AJ24" s="29">
        <v>119.86621083206951</v>
      </c>
    </row>
    <row r="25" spans="1:37" x14ac:dyDescent="0.25">
      <c r="A25" s="205"/>
      <c r="B25" s="9" t="s">
        <v>12</v>
      </c>
      <c r="C25" s="26">
        <v>0</v>
      </c>
      <c r="D25" s="27">
        <v>0</v>
      </c>
      <c r="E25" s="26">
        <v>188.79015496000164</v>
      </c>
      <c r="F25" s="26">
        <v>21.487031998920195</v>
      </c>
      <c r="G25" s="26">
        <v>6.8447153345338689</v>
      </c>
      <c r="H25" s="26">
        <v>100.3992431975993</v>
      </c>
      <c r="I25" s="26">
        <v>79.620281665169031</v>
      </c>
      <c r="J25" s="26">
        <v>134.78071868259144</v>
      </c>
      <c r="K25" s="29">
        <v>115.69427129236901</v>
      </c>
      <c r="L25" s="26">
        <v>143.15065636487779</v>
      </c>
      <c r="M25" s="29">
        <v>143.15065636487779</v>
      </c>
      <c r="N25" s="26">
        <v>0</v>
      </c>
      <c r="O25" s="29">
        <v>0</v>
      </c>
      <c r="P25" s="26">
        <v>192.14052028934563</v>
      </c>
      <c r="Q25" s="29">
        <v>192.14052028934563</v>
      </c>
      <c r="R25" s="26">
        <v>232.1</v>
      </c>
      <c r="S25" s="29">
        <v>232.1</v>
      </c>
      <c r="T25" s="26">
        <v>3448.146972335046</v>
      </c>
      <c r="U25" s="26">
        <v>30.6</v>
      </c>
      <c r="V25" s="26">
        <v>107.71965922559446</v>
      </c>
      <c r="W25" s="29">
        <v>194.3</v>
      </c>
      <c r="X25" s="26">
        <v>229.73669022466265</v>
      </c>
      <c r="Y25" s="29">
        <v>229.73669022466265</v>
      </c>
      <c r="Z25" s="26">
        <v>47.226712057447507</v>
      </c>
      <c r="AA25" s="29">
        <v>47.226712057447507</v>
      </c>
      <c r="AB25" s="26">
        <v>870.47258979206049</v>
      </c>
      <c r="AC25" s="29">
        <v>870.47258979206049</v>
      </c>
      <c r="AD25" s="26">
        <v>25.585398070688065</v>
      </c>
      <c r="AE25" s="26">
        <v>69.933872152828798</v>
      </c>
      <c r="AF25" s="29">
        <v>45.717684907414679</v>
      </c>
      <c r="AG25" s="26">
        <v>153.42625256321119</v>
      </c>
      <c r="AH25" s="29">
        <v>153.42625256321119</v>
      </c>
      <c r="AI25" s="26">
        <v>125.38261830707144</v>
      </c>
      <c r="AJ25" s="29">
        <v>125.38261830707144</v>
      </c>
    </row>
    <row r="26" spans="1:37" x14ac:dyDescent="0.25">
      <c r="A26" s="205"/>
      <c r="B26" s="9" t="s">
        <v>13</v>
      </c>
      <c r="C26" s="26">
        <v>205.03335014853428</v>
      </c>
      <c r="D26" s="27">
        <v>205.03335014853428</v>
      </c>
      <c r="E26" s="26">
        <v>0</v>
      </c>
      <c r="F26" s="26">
        <v>81.428446203343128</v>
      </c>
      <c r="G26" s="26">
        <v>0.11556171214849702</v>
      </c>
      <c r="H26" s="26">
        <v>84.121686785847388</v>
      </c>
      <c r="I26" s="26">
        <v>139.60974866779733</v>
      </c>
      <c r="J26" s="26">
        <v>165.73738442994897</v>
      </c>
      <c r="K26" s="29">
        <v>152.93729955522281</v>
      </c>
      <c r="L26" s="26">
        <v>185.92579734513521</v>
      </c>
      <c r="M26" s="29">
        <v>185.92579734513521</v>
      </c>
      <c r="N26" s="26">
        <v>287.64115323362438</v>
      </c>
      <c r="O26" s="29">
        <v>287.64115323362438</v>
      </c>
      <c r="P26" s="26">
        <v>96.649577950218955</v>
      </c>
      <c r="Q26" s="29">
        <v>96.649577950218955</v>
      </c>
      <c r="R26" s="26">
        <v>374.38183549478646</v>
      </c>
      <c r="S26" s="29">
        <v>374.38183549478646</v>
      </c>
      <c r="T26" s="26">
        <v>1361.9649181371042</v>
      </c>
      <c r="U26" s="26">
        <v>33.389313708156529</v>
      </c>
      <c r="V26" s="26">
        <v>138.06260002091781</v>
      </c>
      <c r="W26" s="29">
        <v>160.49592171956769</v>
      </c>
      <c r="X26" s="26">
        <v>267.3153343815232</v>
      </c>
      <c r="Y26" s="29">
        <v>267.3153343815232</v>
      </c>
      <c r="Z26" s="26">
        <v>60.793233237766515</v>
      </c>
      <c r="AA26" s="29">
        <v>60.793233237766515</v>
      </c>
      <c r="AB26" s="26">
        <v>1119.8004827464817</v>
      </c>
      <c r="AC26" s="29">
        <v>1119.8004827464817</v>
      </c>
      <c r="AD26" s="26">
        <v>64.635952447664408</v>
      </c>
      <c r="AE26" s="26">
        <v>118.68245496388455</v>
      </c>
      <c r="AF26" s="29">
        <v>89.170724245293954</v>
      </c>
      <c r="AG26" s="26">
        <v>136.63771110739523</v>
      </c>
      <c r="AH26" s="29">
        <v>136.63771110739523</v>
      </c>
      <c r="AI26" s="26">
        <v>128.36029098013009</v>
      </c>
      <c r="AJ26" s="29">
        <v>128.36029098013009</v>
      </c>
    </row>
    <row r="27" spans="1:37" x14ac:dyDescent="0.25">
      <c r="A27" s="205"/>
      <c r="B27" s="9" t="s">
        <v>14</v>
      </c>
      <c r="C27" s="26">
        <v>0</v>
      </c>
      <c r="D27" s="27">
        <v>0</v>
      </c>
      <c r="E27" s="26">
        <v>0</v>
      </c>
      <c r="F27" s="26">
        <v>212.93701993682097</v>
      </c>
      <c r="G27" s="26">
        <v>55.919102368749137</v>
      </c>
      <c r="H27" s="26">
        <v>85.221067942063613</v>
      </c>
      <c r="I27" s="26">
        <v>124.88672787098866</v>
      </c>
      <c r="J27" s="26">
        <v>128.44315078650061</v>
      </c>
      <c r="K27" s="29">
        <v>126.24910560407311</v>
      </c>
      <c r="L27" s="26">
        <v>158.67634498354167</v>
      </c>
      <c r="M27" s="29">
        <v>158.67634498354167</v>
      </c>
      <c r="N27" s="26">
        <v>0</v>
      </c>
      <c r="O27" s="29">
        <v>0</v>
      </c>
      <c r="P27" s="26">
        <v>127.38291566142087</v>
      </c>
      <c r="Q27" s="29">
        <v>127.38291566142085</v>
      </c>
      <c r="R27" s="26">
        <v>374.35987045329279</v>
      </c>
      <c r="S27" s="29">
        <v>374.35987045329279</v>
      </c>
      <c r="T27" s="26">
        <v>2505.8185331140216</v>
      </c>
      <c r="U27" s="26">
        <v>29.849783415841586</v>
      </c>
      <c r="V27" s="26">
        <v>159.37710167504343</v>
      </c>
      <c r="W27" s="29">
        <v>211.04613148100171</v>
      </c>
      <c r="X27" s="26">
        <v>162.77736886477766</v>
      </c>
      <c r="Y27" s="29">
        <v>162.77736886477766</v>
      </c>
      <c r="Z27" s="26">
        <v>46.882128930228291</v>
      </c>
      <c r="AA27" s="29">
        <v>46.882128930228291</v>
      </c>
      <c r="AB27" s="26">
        <v>746.25923629489603</v>
      </c>
      <c r="AC27" s="29">
        <v>746.25923629489603</v>
      </c>
      <c r="AD27" s="26">
        <v>71.040307409038149</v>
      </c>
      <c r="AE27" s="26">
        <v>105.33093313739897</v>
      </c>
      <c r="AF27" s="29">
        <v>86.606766622393664</v>
      </c>
      <c r="AG27" s="26">
        <v>139.58302164098322</v>
      </c>
      <c r="AH27" s="29">
        <v>139.58302164098322</v>
      </c>
      <c r="AI27" s="26">
        <v>123.87682183893273</v>
      </c>
      <c r="AJ27" s="29">
        <v>123.87682183893273</v>
      </c>
    </row>
    <row r="28" spans="1:37" x14ac:dyDescent="0.25">
      <c r="A28" s="206">
        <v>2016</v>
      </c>
      <c r="B28" s="9" t="s">
        <v>11</v>
      </c>
      <c r="C28" s="26">
        <v>0</v>
      </c>
      <c r="D28" s="27">
        <v>0</v>
      </c>
      <c r="E28" s="26">
        <v>223.10746148563197</v>
      </c>
      <c r="F28" s="26">
        <v>73.301271530537775</v>
      </c>
      <c r="G28" s="26">
        <v>4.0774622523895276</v>
      </c>
      <c r="H28" s="26">
        <v>78.304427990523308</v>
      </c>
      <c r="I28" s="26">
        <v>86.445293517770125</v>
      </c>
      <c r="J28" s="26">
        <v>139.13638697072324</v>
      </c>
      <c r="K28" s="29">
        <v>120.85379777553693</v>
      </c>
      <c r="L28" s="26">
        <v>180.47923800737664</v>
      </c>
      <c r="M28" s="29">
        <v>180.47923800737664</v>
      </c>
      <c r="N28" s="26">
        <v>0</v>
      </c>
      <c r="O28" s="29">
        <v>0</v>
      </c>
      <c r="P28" s="26">
        <v>341.20810890381398</v>
      </c>
      <c r="Q28" s="29">
        <v>341.20810890381398</v>
      </c>
      <c r="R28" s="26">
        <v>98.6</v>
      </c>
      <c r="S28" s="29">
        <v>98.6</v>
      </c>
      <c r="T28" s="26">
        <v>2320.4</v>
      </c>
      <c r="U28" s="26">
        <v>31.1</v>
      </c>
      <c r="V28" s="26">
        <v>118.76765677092507</v>
      </c>
      <c r="W28" s="29">
        <v>171.4</v>
      </c>
      <c r="X28" s="26">
        <v>207.03625235962323</v>
      </c>
      <c r="Y28" s="29">
        <v>207.03625235962323</v>
      </c>
      <c r="Z28" s="26">
        <v>64.482000043737258</v>
      </c>
      <c r="AA28" s="29">
        <v>64.482000043737258</v>
      </c>
      <c r="AB28" s="26">
        <v>1184.1209829867676</v>
      </c>
      <c r="AC28" s="29">
        <v>1184.1209829867676</v>
      </c>
      <c r="AD28" s="26">
        <v>46.911900092062602</v>
      </c>
      <c r="AE28" s="26">
        <v>64.437913299044823</v>
      </c>
      <c r="AF28" s="29">
        <v>54.86795116912355</v>
      </c>
      <c r="AG28" s="26">
        <v>136.11465584764184</v>
      </c>
      <c r="AH28" s="29">
        <v>136.11465584764184</v>
      </c>
      <c r="AI28" s="26">
        <v>126.63732874071408</v>
      </c>
      <c r="AJ28" s="29">
        <v>126.63732874071408</v>
      </c>
    </row>
    <row r="29" spans="1:37" ht="15.75" x14ac:dyDescent="0.3">
      <c r="A29" s="206"/>
      <c r="B29" s="9" t="s">
        <v>12</v>
      </c>
      <c r="C29" s="26">
        <v>0</v>
      </c>
      <c r="D29" s="27">
        <v>0</v>
      </c>
      <c r="E29" s="26">
        <v>434.25863571733095</v>
      </c>
      <c r="F29" s="26">
        <v>22.900877002837905</v>
      </c>
      <c r="G29" s="26">
        <v>1.712148497021748</v>
      </c>
      <c r="H29" s="26">
        <v>71.614958963728981</v>
      </c>
      <c r="I29" s="26">
        <v>105.89940599333131</v>
      </c>
      <c r="J29" s="26">
        <v>133.88143373817999</v>
      </c>
      <c r="K29" s="29">
        <v>121.38924600220666</v>
      </c>
      <c r="L29" s="26">
        <v>201.55822385669902</v>
      </c>
      <c r="M29" s="29">
        <v>201.55822385669902</v>
      </c>
      <c r="N29" s="26">
        <v>0</v>
      </c>
      <c r="O29" s="29">
        <v>0</v>
      </c>
      <c r="P29" s="26">
        <v>326.83897505645007</v>
      </c>
      <c r="Q29" s="29">
        <v>326.83897505645007</v>
      </c>
      <c r="R29" s="26">
        <v>17.565306673009275</v>
      </c>
      <c r="S29" s="29">
        <v>17.565306673009275</v>
      </c>
      <c r="T29" s="26">
        <v>2938.5285266286705</v>
      </c>
      <c r="U29" s="26">
        <v>32.861275636492223</v>
      </c>
      <c r="V29" s="26">
        <v>171.85347953164464</v>
      </c>
      <c r="W29" s="29">
        <v>234.44764586754044</v>
      </c>
      <c r="X29" s="26">
        <v>226.54875738997876</v>
      </c>
      <c r="Y29" s="29">
        <v>226.54875738997876</v>
      </c>
      <c r="Z29" s="26">
        <v>89.531377466068335</v>
      </c>
      <c r="AA29" s="29">
        <v>89.531377466068335</v>
      </c>
      <c r="AB29" s="26">
        <v>1097.8449905482041</v>
      </c>
      <c r="AC29" s="29">
        <v>1097.8449905482041</v>
      </c>
      <c r="AD29" s="26">
        <v>35.255974062362405</v>
      </c>
      <c r="AE29" s="26">
        <v>58.457016899338718</v>
      </c>
      <c r="AF29" s="29">
        <v>45.788242848883911</v>
      </c>
      <c r="AG29" s="26">
        <v>156.40732572363962</v>
      </c>
      <c r="AH29" s="29">
        <v>156.40732572363962</v>
      </c>
      <c r="AI29" s="26">
        <v>130.59046346040151</v>
      </c>
      <c r="AJ29" s="29">
        <v>130.59046346040151</v>
      </c>
      <c r="AK29" s="52"/>
    </row>
    <row r="30" spans="1:37" ht="15.75" x14ac:dyDescent="0.3">
      <c r="A30" s="206"/>
      <c r="B30" s="9" t="s">
        <v>13</v>
      </c>
      <c r="C30" s="26">
        <v>101.85639818395831</v>
      </c>
      <c r="D30" s="27">
        <v>101.85639818395831</v>
      </c>
      <c r="E30" s="26">
        <v>156.49443462715317</v>
      </c>
      <c r="F30" s="26">
        <v>86.893451144464848</v>
      </c>
      <c r="G30" s="26">
        <v>1.3778639700789583E-2</v>
      </c>
      <c r="H30" s="26">
        <v>68.377018616714594</v>
      </c>
      <c r="I30" s="26">
        <v>124.91910993036817</v>
      </c>
      <c r="J30" s="26">
        <v>173.10517312886913</v>
      </c>
      <c r="K30" s="29">
        <v>154.35945703539886</v>
      </c>
      <c r="L30" s="26">
        <v>149.89272210754513</v>
      </c>
      <c r="M30" s="29">
        <v>149.89272210754513</v>
      </c>
      <c r="N30" s="26">
        <v>269.00577723133085</v>
      </c>
      <c r="O30" s="29">
        <v>269.00577723133085</v>
      </c>
      <c r="P30" s="26">
        <v>385.72228209553572</v>
      </c>
      <c r="Q30" s="29">
        <v>385.72228209553572</v>
      </c>
      <c r="R30" s="26">
        <v>9.1713934542821782</v>
      </c>
      <c r="S30" s="29">
        <v>9.1713934542821782</v>
      </c>
      <c r="T30" s="26">
        <v>0</v>
      </c>
      <c r="U30" s="26">
        <v>34.453788012729845</v>
      </c>
      <c r="V30" s="26">
        <v>146.54951226534695</v>
      </c>
      <c r="W30" s="29">
        <v>128.69366000994444</v>
      </c>
      <c r="X30" s="26">
        <v>123.5309973640292</v>
      </c>
      <c r="Y30" s="29">
        <v>123.5309973640292</v>
      </c>
      <c r="Z30" s="26">
        <v>81.490144861661562</v>
      </c>
      <c r="AA30" s="29">
        <v>81.490144861661562</v>
      </c>
      <c r="AB30" s="26">
        <v>1219.2800572814388</v>
      </c>
      <c r="AC30" s="29">
        <v>1219.2800572814388</v>
      </c>
      <c r="AD30" s="26">
        <v>62.682624184445416</v>
      </c>
      <c r="AE30" s="26">
        <v>119.34207833695595</v>
      </c>
      <c r="AF30" s="29">
        <v>88.403562877803083</v>
      </c>
      <c r="AG30" s="26">
        <v>146.91930615082683</v>
      </c>
      <c r="AH30" s="29">
        <v>146.91930615082683</v>
      </c>
      <c r="AI30" s="26">
        <v>131.16931856155051</v>
      </c>
      <c r="AJ30" s="29">
        <v>131.16931856155051</v>
      </c>
      <c r="AK30" s="52"/>
    </row>
    <row r="31" spans="1:37" x14ac:dyDescent="0.25">
      <c r="A31" s="207"/>
      <c r="B31" s="9" t="s">
        <v>14</v>
      </c>
      <c r="C31" s="26">
        <v>0</v>
      </c>
      <c r="D31" s="27">
        <v>0</v>
      </c>
      <c r="E31" s="26">
        <v>144.91477307305951</v>
      </c>
      <c r="F31" s="26">
        <v>213.60718459528542</v>
      </c>
      <c r="G31" s="26">
        <v>63.624601745394109</v>
      </c>
      <c r="H31" s="26">
        <v>63.200646220580566</v>
      </c>
      <c r="I31" s="26">
        <v>109.27350394818617</v>
      </c>
      <c r="J31" s="26">
        <v>114.51601747043252</v>
      </c>
      <c r="K31" s="29">
        <v>112.63138716020906</v>
      </c>
      <c r="L31" s="26">
        <v>124.00995113430329</v>
      </c>
      <c r="M31" s="29">
        <v>124.00995113430329</v>
      </c>
      <c r="N31" s="26">
        <v>0</v>
      </c>
      <c r="O31" s="29">
        <v>0</v>
      </c>
      <c r="P31" s="26">
        <v>299.95287670979491</v>
      </c>
      <c r="Q31" s="28">
        <v>299.95287670979491</v>
      </c>
      <c r="R31" s="26">
        <v>94.240048459460226</v>
      </c>
      <c r="S31" s="29">
        <v>94.240048459460226</v>
      </c>
      <c r="T31" s="26">
        <v>84.757697302879691</v>
      </c>
      <c r="U31" s="26">
        <v>28.579075318246112</v>
      </c>
      <c r="V31" s="26">
        <v>344.00407066175899</v>
      </c>
      <c r="W31" s="29">
        <v>298.16044716275496</v>
      </c>
      <c r="X31" s="26">
        <v>140.52171775554481</v>
      </c>
      <c r="Y31" s="29">
        <v>140.52171775554481</v>
      </c>
      <c r="Z31" s="26">
        <v>137.25459040476616</v>
      </c>
      <c r="AA31" s="29">
        <v>137.25459040476616</v>
      </c>
      <c r="AB31" s="26">
        <v>852.0417475548237</v>
      </c>
      <c r="AC31" s="29">
        <v>852.0417475548237</v>
      </c>
      <c r="AD31" s="26">
        <v>90.338657579088121</v>
      </c>
      <c r="AE31" s="26">
        <v>103.97559604587204</v>
      </c>
      <c r="AF31" s="29">
        <v>96.529237130474399</v>
      </c>
      <c r="AG31" s="26">
        <v>145.91954377040668</v>
      </c>
      <c r="AH31" s="29">
        <v>145.91954377040668</v>
      </c>
      <c r="AI31" s="26">
        <v>129.47279130144204</v>
      </c>
      <c r="AJ31" s="29">
        <v>129.47279130144204</v>
      </c>
    </row>
    <row r="32" spans="1:37" ht="15.75" x14ac:dyDescent="0.3">
      <c r="A32" s="208">
        <v>2017</v>
      </c>
      <c r="B32" s="9" t="s">
        <v>11</v>
      </c>
      <c r="C32" s="26">
        <v>0</v>
      </c>
      <c r="D32" s="27">
        <v>0</v>
      </c>
      <c r="E32" s="26">
        <v>0</v>
      </c>
      <c r="F32" s="26">
        <v>78.508044868727879</v>
      </c>
      <c r="G32" s="26">
        <v>2.0654938357113175</v>
      </c>
      <c r="H32" s="26">
        <v>54.315478033226221</v>
      </c>
      <c r="I32" s="26">
        <v>71.857592282457205</v>
      </c>
      <c r="J32" s="26">
        <v>140.71468288955205</v>
      </c>
      <c r="K32" s="29">
        <v>118.11947450399647</v>
      </c>
      <c r="L32" s="26">
        <v>100.12039184207346</v>
      </c>
      <c r="M32" s="29">
        <v>100.12039184207346</v>
      </c>
      <c r="N32" s="26">
        <v>0</v>
      </c>
      <c r="O32" s="29">
        <v>0</v>
      </c>
      <c r="P32" s="26">
        <v>20.500351262626122</v>
      </c>
      <c r="Q32" s="28">
        <v>20.500351262626122</v>
      </c>
      <c r="R32" s="26">
        <v>8.678055633695946</v>
      </c>
      <c r="S32" s="29">
        <v>8.678055633695946</v>
      </c>
      <c r="T32" s="26">
        <v>4.1252728922703144</v>
      </c>
      <c r="U32" s="26">
        <v>23.280469118340402</v>
      </c>
      <c r="V32" s="26">
        <v>149.63079079238318</v>
      </c>
      <c r="W32" s="29">
        <v>130.06989273594021</v>
      </c>
      <c r="X32" s="26">
        <v>60.066457156237931</v>
      </c>
      <c r="Y32" s="29">
        <v>60.066457156237931</v>
      </c>
      <c r="Z32" s="26">
        <v>59.586306474691497</v>
      </c>
      <c r="AA32" s="29">
        <v>59.586306474691497</v>
      </c>
      <c r="AB32" s="26">
        <v>698.22306238185251</v>
      </c>
      <c r="AC32" s="29">
        <v>698.22306238185251</v>
      </c>
      <c r="AD32" s="26">
        <v>41.996557659208264</v>
      </c>
      <c r="AE32" s="26">
        <v>79.764878765613517</v>
      </c>
      <c r="AF32" s="29">
        <v>59.141739981545406</v>
      </c>
      <c r="AG32" s="26">
        <v>142.92377691921814</v>
      </c>
      <c r="AH32" s="29">
        <v>142.92377691921814</v>
      </c>
      <c r="AI32" s="26">
        <v>129.06973755237385</v>
      </c>
      <c r="AJ32" s="29">
        <v>129.06973755237385</v>
      </c>
      <c r="AK32" s="52"/>
    </row>
    <row r="33" spans="1:37" ht="15.75" x14ac:dyDescent="0.3">
      <c r="A33" s="208"/>
      <c r="B33" s="9" t="s">
        <v>12</v>
      </c>
      <c r="C33" s="26">
        <v>0</v>
      </c>
      <c r="D33" s="27">
        <v>0</v>
      </c>
      <c r="E33" s="26">
        <v>0</v>
      </c>
      <c r="F33" s="26">
        <v>22.193653797084302</v>
      </c>
      <c r="G33" s="26">
        <v>27.956780717550906</v>
      </c>
      <c r="H33" s="26">
        <v>53.365536826270173</v>
      </c>
      <c r="I33" s="26">
        <v>84.633383714140123</v>
      </c>
      <c r="J33" s="26">
        <v>161.12699156318402</v>
      </c>
      <c r="K33" s="29">
        <v>135.67303020925991</v>
      </c>
      <c r="L33" s="26">
        <v>136.29056562782074</v>
      </c>
      <c r="M33" s="29">
        <v>136.29056562782074</v>
      </c>
      <c r="N33" s="26">
        <v>0</v>
      </c>
      <c r="O33" s="29">
        <v>0</v>
      </c>
      <c r="P33" s="26">
        <v>31.298556086108398</v>
      </c>
      <c r="Q33" s="28">
        <v>31.298556086108398</v>
      </c>
      <c r="R33" s="26">
        <v>15.415780433757243</v>
      </c>
      <c r="S33" s="29">
        <v>15.415780433757243</v>
      </c>
      <c r="T33" s="26">
        <v>193.88694193472756</v>
      </c>
      <c r="U33" s="26">
        <v>22.423208392267799</v>
      </c>
      <c r="V33" s="26">
        <v>223.23377122480807</v>
      </c>
      <c r="W33" s="29">
        <v>197.94798900873167</v>
      </c>
      <c r="X33" s="26">
        <v>90.510339016271047</v>
      </c>
      <c r="Y33" s="29">
        <v>90.510339016271047</v>
      </c>
      <c r="Z33" s="26">
        <v>56.163506465501129</v>
      </c>
      <c r="AA33" s="29">
        <v>56.163506465501129</v>
      </c>
      <c r="AB33" s="26">
        <v>739.05482041587891</v>
      </c>
      <c r="AC33" s="29">
        <v>739.05482041587891</v>
      </c>
      <c r="AD33" s="26">
        <v>18.668694712404434</v>
      </c>
      <c r="AE33" s="26">
        <v>57.869213813372518</v>
      </c>
      <c r="AF33" s="29">
        <v>36.464032906623871</v>
      </c>
      <c r="AG33" s="26">
        <v>132.90503137458526</v>
      </c>
      <c r="AH33" s="29">
        <v>132.90503137458526</v>
      </c>
      <c r="AI33" s="26">
        <v>132.42413181502712</v>
      </c>
      <c r="AJ33" s="29">
        <v>132.42413181502712</v>
      </c>
      <c r="AK33" s="52"/>
    </row>
    <row r="34" spans="1:37" ht="15.75" x14ac:dyDescent="0.3">
      <c r="A34" s="208"/>
      <c r="B34" s="9" t="s">
        <v>13</v>
      </c>
      <c r="C34" s="26">
        <v>560.50669805504174</v>
      </c>
      <c r="D34" s="27">
        <v>560.50669805504174</v>
      </c>
      <c r="E34" s="26">
        <v>0</v>
      </c>
      <c r="F34" s="26">
        <v>85.833075084635126</v>
      </c>
      <c r="G34" s="26">
        <v>3.740130211940712E-2</v>
      </c>
      <c r="H34" s="26">
        <v>56.281469890260233</v>
      </c>
      <c r="I34" s="26">
        <v>145.13242140131132</v>
      </c>
      <c r="J34" s="26">
        <v>181.13173496610517</v>
      </c>
      <c r="K34" s="29">
        <v>164.97543570253828</v>
      </c>
      <c r="L34" s="26">
        <v>158.90025675940981</v>
      </c>
      <c r="M34" s="29">
        <v>158.90025675940981</v>
      </c>
      <c r="N34" s="26">
        <v>253.70771367181956</v>
      </c>
      <c r="O34" s="29">
        <v>253.70771367181956</v>
      </c>
      <c r="P34" s="26">
        <v>15.740616241749068</v>
      </c>
      <c r="Q34" s="28">
        <v>15.740616241749068</v>
      </c>
      <c r="R34" s="26">
        <v>9.1424909686345579</v>
      </c>
      <c r="S34" s="29">
        <v>9.1424909686345579</v>
      </c>
      <c r="T34" s="26">
        <v>0</v>
      </c>
      <c r="U34" s="26">
        <v>22.070139380009429</v>
      </c>
      <c r="V34" s="26">
        <v>184.52810317026731</v>
      </c>
      <c r="W34" s="29">
        <v>159.45075519006087</v>
      </c>
      <c r="X34" s="26">
        <v>83.375518665268046</v>
      </c>
      <c r="Y34" s="29">
        <v>83.375518665268046</v>
      </c>
      <c r="Z34" s="26">
        <v>58.962469283575473</v>
      </c>
      <c r="AA34" s="29">
        <v>58.962469283575473</v>
      </c>
      <c r="AB34" s="26">
        <v>803.78071833648391</v>
      </c>
      <c r="AC34" s="29">
        <v>803.78071833648391</v>
      </c>
      <c r="AD34" s="26">
        <v>76.279790974488776</v>
      </c>
      <c r="AE34" s="26">
        <v>91.432770022042618</v>
      </c>
      <c r="AF34" s="29">
        <v>83.15858730130789</v>
      </c>
      <c r="AG34" s="26">
        <v>139.60766367148653</v>
      </c>
      <c r="AH34" s="29">
        <v>139.60766367148653</v>
      </c>
      <c r="AI34" s="26">
        <v>124.69578181631236</v>
      </c>
      <c r="AJ34" s="29">
        <v>124.69578181631236</v>
      </c>
      <c r="AK34" s="52"/>
    </row>
    <row r="35" spans="1:37" s="63" customFormat="1" ht="15.75" x14ac:dyDescent="0.3">
      <c r="A35" s="208"/>
      <c r="B35" s="9" t="s">
        <v>14</v>
      </c>
      <c r="C35" s="26">
        <v>0</v>
      </c>
      <c r="D35" s="27">
        <v>0</v>
      </c>
      <c r="E35" s="26">
        <v>0</v>
      </c>
      <c r="F35" s="26">
        <v>213.31692640689434</v>
      </c>
      <c r="G35" s="26">
        <v>36.959024795678076</v>
      </c>
      <c r="H35" s="26">
        <v>55.863529522149371</v>
      </c>
      <c r="I35" s="26">
        <v>129.04952129891927</v>
      </c>
      <c r="J35" s="26">
        <v>150.07638684539731</v>
      </c>
      <c r="K35" s="29">
        <v>141.73155638756475</v>
      </c>
      <c r="L35" s="26">
        <v>177.31667900518281</v>
      </c>
      <c r="M35" s="29">
        <v>177.31667900518281</v>
      </c>
      <c r="N35" s="26">
        <v>0</v>
      </c>
      <c r="O35" s="29">
        <v>0</v>
      </c>
      <c r="P35" s="26">
        <v>10.960583843384265</v>
      </c>
      <c r="Q35" s="28">
        <v>10.960583843384265</v>
      </c>
      <c r="R35" s="26">
        <v>21.676677724873738</v>
      </c>
      <c r="S35" s="29">
        <v>21.676677724873738</v>
      </c>
      <c r="T35" s="26">
        <v>0</v>
      </c>
      <c r="U35" s="26">
        <v>30.111975483262611</v>
      </c>
      <c r="V35" s="26">
        <v>206.78418908542918</v>
      </c>
      <c r="W35" s="29">
        <v>179.33708007729695</v>
      </c>
      <c r="X35" s="26">
        <v>98.030860465814925</v>
      </c>
      <c r="Y35" s="29">
        <v>98.030860465814925</v>
      </c>
      <c r="Z35" s="26">
        <v>24.983162541200915</v>
      </c>
      <c r="AA35" s="29">
        <v>24.983162541200915</v>
      </c>
      <c r="AB35" s="26">
        <v>488.16635160680528</v>
      </c>
      <c r="AC35" s="29">
        <v>488.16635160680528</v>
      </c>
      <c r="AD35" s="26">
        <v>37.065204338950487</v>
      </c>
      <c r="AE35" s="26">
        <v>39.61792799412197</v>
      </c>
      <c r="AF35" s="29">
        <v>38.224030339268396</v>
      </c>
      <c r="AG35" s="26">
        <v>195.84077728004789</v>
      </c>
      <c r="AH35" s="29">
        <v>195.84077728004789</v>
      </c>
      <c r="AI35" s="26">
        <v>127.91116366347069</v>
      </c>
      <c r="AJ35" s="29">
        <v>127.91116366347069</v>
      </c>
      <c r="AK35" s="52"/>
    </row>
    <row r="36" spans="1:37" s="63" customFormat="1" ht="15.75" x14ac:dyDescent="0.3">
      <c r="A36" s="198">
        <v>2018</v>
      </c>
      <c r="B36" s="9" t="s">
        <v>11</v>
      </c>
      <c r="C36" s="26">
        <v>0</v>
      </c>
      <c r="D36" s="27">
        <v>0</v>
      </c>
      <c r="E36" s="26">
        <v>0</v>
      </c>
      <c r="F36" s="26">
        <v>75.122582365237761</v>
      </c>
      <c r="G36" s="26">
        <v>0.60750796509211802</v>
      </c>
      <c r="H36" s="26">
        <v>59.938877657169556</v>
      </c>
      <c r="I36" s="26">
        <v>70.273188220107969</v>
      </c>
      <c r="J36" s="26">
        <v>154.695071603841</v>
      </c>
      <c r="K36" s="29">
        <v>127.47291174811978</v>
      </c>
      <c r="L36" s="26">
        <v>172.20416329150933</v>
      </c>
      <c r="M36" s="29">
        <v>172.20416329150933</v>
      </c>
      <c r="N36" s="26">
        <v>0</v>
      </c>
      <c r="O36" s="29">
        <v>0</v>
      </c>
      <c r="P36" s="26">
        <v>8.1595457500749511</v>
      </c>
      <c r="Q36" s="28">
        <v>8.1595457500749511</v>
      </c>
      <c r="R36" s="26">
        <v>0.68417509009024513</v>
      </c>
      <c r="S36" s="29">
        <v>0.68417509009024513</v>
      </c>
      <c r="T36" s="26">
        <v>0</v>
      </c>
      <c r="U36" s="26">
        <v>23.128152993870817</v>
      </c>
      <c r="V36" s="26">
        <v>144.8021233860533</v>
      </c>
      <c r="W36" s="29">
        <v>125.8306391927707</v>
      </c>
      <c r="X36" s="26">
        <v>69.195290681926764</v>
      </c>
      <c r="Y36" s="29">
        <v>69.195290681926764</v>
      </c>
      <c r="Z36" s="26">
        <v>73.791723748858473</v>
      </c>
      <c r="AA36" s="29">
        <v>73.791723748858473</v>
      </c>
      <c r="AB36" s="26">
        <v>381.92816635160688</v>
      </c>
      <c r="AC36" s="29">
        <v>381.92816635160688</v>
      </c>
      <c r="AD36" s="26">
        <v>15.802745867189689</v>
      </c>
      <c r="AE36" s="26">
        <v>42.057310800881702</v>
      </c>
      <c r="AF36" s="29">
        <v>27.721181460702173</v>
      </c>
      <c r="AG36" s="26">
        <v>195.79825217597931</v>
      </c>
      <c r="AH36" s="29">
        <v>195.79825217597931</v>
      </c>
      <c r="AI36" s="26">
        <v>125.84942035318612</v>
      </c>
      <c r="AJ36" s="29">
        <v>125.84942035318612</v>
      </c>
      <c r="AK36" s="52"/>
    </row>
    <row r="37" spans="1:37" s="63" customFormat="1" ht="15.75" x14ac:dyDescent="0.3">
      <c r="A37" s="199"/>
      <c r="B37" s="82" t="s">
        <v>12</v>
      </c>
      <c r="C37" s="26">
        <v>0</v>
      </c>
      <c r="D37" s="27">
        <v>0</v>
      </c>
      <c r="E37" s="26">
        <v>0</v>
      </c>
      <c r="F37" s="26">
        <v>22.426779578172457</v>
      </c>
      <c r="G37" s="26">
        <v>0.71755090732788473</v>
      </c>
      <c r="H37" s="26">
        <v>57.624505954713861</v>
      </c>
      <c r="I37" s="26">
        <v>76.639105284073921</v>
      </c>
      <c r="J37" s="26">
        <v>162.56863949678103</v>
      </c>
      <c r="K37" s="29">
        <v>133.94171334545049</v>
      </c>
      <c r="L37" s="26">
        <v>121.62520454383377</v>
      </c>
      <c r="M37" s="29">
        <v>121.62520454383377</v>
      </c>
      <c r="N37" s="26">
        <v>0</v>
      </c>
      <c r="O37" s="29">
        <v>0</v>
      </c>
      <c r="P37" s="26">
        <v>22.469196878937741</v>
      </c>
      <c r="Q37" s="28">
        <v>22.469196878937741</v>
      </c>
      <c r="R37" s="26">
        <v>0.767278368448157</v>
      </c>
      <c r="S37" s="29">
        <v>0.767278368448157</v>
      </c>
      <c r="T37" s="26">
        <v>0</v>
      </c>
      <c r="U37" s="26">
        <v>19.028141206977839</v>
      </c>
      <c r="V37" s="26">
        <v>171.32921182066153</v>
      </c>
      <c r="W37" s="29">
        <v>147.86747240572561</v>
      </c>
      <c r="X37" s="26">
        <v>126.12788197762671</v>
      </c>
      <c r="Y37" s="29">
        <v>126.12788197762671</v>
      </c>
      <c r="Z37" s="26">
        <v>148.19510469397625</v>
      </c>
      <c r="AA37" s="29">
        <v>148.19510469397625</v>
      </c>
      <c r="AB37" s="26">
        <v>486.72967863894138</v>
      </c>
      <c r="AC37" s="29">
        <v>486.72967863894138</v>
      </c>
      <c r="AD37" s="26">
        <v>18.796781811631909</v>
      </c>
      <c r="AE37" s="26">
        <v>45.363703159441584</v>
      </c>
      <c r="AF37" s="29">
        <v>30.857013691362962</v>
      </c>
      <c r="AG37" s="26">
        <v>210.65479155482413</v>
      </c>
      <c r="AH37" s="29">
        <v>210.65479155482413</v>
      </c>
      <c r="AI37" s="26">
        <v>128.84559031437163</v>
      </c>
      <c r="AJ37" s="29">
        <v>128.84559031437163</v>
      </c>
      <c r="AK37" s="52"/>
    </row>
    <row r="38" spans="1:37" s="63" customFormat="1" ht="15.75" x14ac:dyDescent="0.3">
      <c r="A38" s="199"/>
      <c r="B38" s="82" t="s">
        <v>13</v>
      </c>
      <c r="C38" s="26">
        <v>661.45395437475486</v>
      </c>
      <c r="D38" s="27">
        <v>661.45395437475486</v>
      </c>
      <c r="E38" s="26">
        <v>0</v>
      </c>
      <c r="F38" s="26">
        <v>78.846422913093392</v>
      </c>
      <c r="G38" s="26">
        <v>7.6797340351849278E-2</v>
      </c>
      <c r="H38" s="26">
        <v>54.9647103382704</v>
      </c>
      <c r="I38" s="26">
        <v>132.3959636295005</v>
      </c>
      <c r="J38" s="26">
        <v>185.10937462419372</v>
      </c>
      <c r="K38" s="29">
        <v>164.45556061704411</v>
      </c>
      <c r="L38" s="26">
        <v>96.489354883496318</v>
      </c>
      <c r="M38" s="29">
        <v>96.489354883496318</v>
      </c>
      <c r="N38" s="26">
        <v>237.95298713732993</v>
      </c>
      <c r="O38" s="29">
        <v>237.95298713732993</v>
      </c>
      <c r="P38" s="26">
        <v>22.347412614011251</v>
      </c>
      <c r="Q38" s="28">
        <v>22.347412614011251</v>
      </c>
      <c r="R38" s="26">
        <v>2.3086282116941264</v>
      </c>
      <c r="S38" s="29">
        <v>2.3086282116941264</v>
      </c>
      <c r="T38" s="26">
        <v>5740.0677018406768</v>
      </c>
      <c r="U38" s="26">
        <v>31.543692538896746</v>
      </c>
      <c r="V38" s="26">
        <v>163.11554413213577</v>
      </c>
      <c r="W38" s="29">
        <v>307.37809516754481</v>
      </c>
      <c r="X38" s="26">
        <v>72.233590495046982</v>
      </c>
      <c r="Y38" s="29">
        <v>72.233590495046982</v>
      </c>
      <c r="Z38" s="26">
        <v>50.554951015659334</v>
      </c>
      <c r="AA38" s="29">
        <v>50.554951015659334</v>
      </c>
      <c r="AB38" s="26">
        <v>577.9054820415879</v>
      </c>
      <c r="AC38" s="29">
        <v>577.9054820415879</v>
      </c>
      <c r="AD38" s="26">
        <v>30.24456630508746</v>
      </c>
      <c r="AE38" s="26">
        <v>38.971344599559146</v>
      </c>
      <c r="AF38" s="29">
        <v>34.206145760096824</v>
      </c>
      <c r="AG38" s="26">
        <v>204.81360944141798</v>
      </c>
      <c r="AH38" s="29">
        <v>204.81360944141798</v>
      </c>
      <c r="AI38" s="26">
        <v>125.10563195640438</v>
      </c>
      <c r="AJ38" s="29">
        <v>125.10563195640438</v>
      </c>
      <c r="AK38" s="52"/>
    </row>
    <row r="39" spans="1:37" s="63" customFormat="1" ht="15.75" x14ac:dyDescent="0.3">
      <c r="A39" s="200"/>
      <c r="B39" s="82" t="s">
        <v>14</v>
      </c>
      <c r="C39" s="26">
        <v>0</v>
      </c>
      <c r="D39" s="27">
        <v>0</v>
      </c>
      <c r="E39" s="26">
        <v>0</v>
      </c>
      <c r="F39" s="26">
        <v>210.95391551067587</v>
      </c>
      <c r="G39" s="26">
        <v>45.139493004571271</v>
      </c>
      <c r="H39" s="26">
        <v>67.408820152684129</v>
      </c>
      <c r="I39" s="26">
        <v>107.04732321953885</v>
      </c>
      <c r="J39" s="26">
        <v>153.64094762456835</v>
      </c>
      <c r="K39" s="29">
        <v>138.95598268760207</v>
      </c>
      <c r="L39" s="26">
        <v>78.289422673938816</v>
      </c>
      <c r="M39" s="29">
        <v>78.289422673938816</v>
      </c>
      <c r="N39" s="26">
        <v>0</v>
      </c>
      <c r="O39" s="29">
        <v>0</v>
      </c>
      <c r="P39" s="26">
        <v>13.802216691669072</v>
      </c>
      <c r="Q39" s="28">
        <v>13.802216691669072</v>
      </c>
      <c r="R39" s="26">
        <v>1.7763149110122314</v>
      </c>
      <c r="S39" s="29">
        <v>1.7763149110122314</v>
      </c>
      <c r="T39" s="26">
        <v>950.74143425671423</v>
      </c>
      <c r="U39" s="26">
        <v>36.322666195190948</v>
      </c>
      <c r="V39" s="26">
        <v>176.74591928412673</v>
      </c>
      <c r="W39" s="29">
        <v>181.89783226086763</v>
      </c>
      <c r="X39" s="26">
        <v>236.96572247184898</v>
      </c>
      <c r="Y39" s="29">
        <v>236.96572247184898</v>
      </c>
      <c r="Z39" s="26">
        <v>68.315957769478558</v>
      </c>
      <c r="AA39" s="29">
        <v>68.315957769478558</v>
      </c>
      <c r="AB39" s="26">
        <v>111.45557655954632</v>
      </c>
      <c r="AC39" s="29">
        <v>111.45557655954632</v>
      </c>
      <c r="AD39" s="26">
        <v>31.173197774486653</v>
      </c>
      <c r="AE39" s="26">
        <v>39.338721528288026</v>
      </c>
      <c r="AF39" s="29">
        <v>34.879991971715519</v>
      </c>
      <c r="AG39" s="26">
        <v>206.69712656322884</v>
      </c>
      <c r="AH39" s="29">
        <v>206.69712656322884</v>
      </c>
      <c r="AI39" s="26">
        <v>125.58904454669306</v>
      </c>
      <c r="AJ39" s="29">
        <v>125.58904454669306</v>
      </c>
      <c r="AK39" s="52"/>
    </row>
    <row r="40" spans="1:37" s="63" customFormat="1" ht="15.75" x14ac:dyDescent="0.3">
      <c r="A40" s="198">
        <v>2019</v>
      </c>
      <c r="B40" s="82" t="s">
        <v>11</v>
      </c>
      <c r="C40" s="26">
        <v>0</v>
      </c>
      <c r="D40" s="27">
        <v>0</v>
      </c>
      <c r="E40" s="26">
        <v>0</v>
      </c>
      <c r="F40" s="26">
        <v>75.078048988221383</v>
      </c>
      <c r="G40" s="26">
        <v>11.716304197257237</v>
      </c>
      <c r="H40" s="26">
        <v>50.329238916593262</v>
      </c>
      <c r="I40" s="26">
        <v>84.343988441238409</v>
      </c>
      <c r="J40" s="26">
        <v>151.53596194099254</v>
      </c>
      <c r="K40" s="29">
        <v>129.05118043583892</v>
      </c>
      <c r="L40" s="26">
        <v>95.693174975579538</v>
      </c>
      <c r="M40" s="29">
        <v>95.693174975579538</v>
      </c>
      <c r="N40" s="26">
        <v>0</v>
      </c>
      <c r="O40" s="29">
        <v>0</v>
      </c>
      <c r="P40" s="26">
        <v>0</v>
      </c>
      <c r="Q40" s="28">
        <v>0</v>
      </c>
      <c r="R40" s="26">
        <v>0.34111281556765999</v>
      </c>
      <c r="S40" s="29">
        <v>0.34111281556765999</v>
      </c>
      <c r="T40" s="26">
        <v>0</v>
      </c>
      <c r="U40" s="26">
        <v>35.819911008958037</v>
      </c>
      <c r="V40" s="26">
        <v>171.8262919970023</v>
      </c>
      <c r="W40" s="29">
        <v>150.33363340490956</v>
      </c>
      <c r="X40" s="26">
        <v>125.58742369651856</v>
      </c>
      <c r="Y40" s="29">
        <v>125.58742369651856</v>
      </c>
      <c r="Z40" s="26">
        <v>60.081257174778223</v>
      </c>
      <c r="AA40" s="29">
        <v>60.081257174778223</v>
      </c>
      <c r="AB40" s="26">
        <v>0</v>
      </c>
      <c r="AC40" s="29">
        <v>0</v>
      </c>
      <c r="AD40" s="26">
        <v>32.987211709324825</v>
      </c>
      <c r="AE40" s="26">
        <v>0</v>
      </c>
      <c r="AF40" s="29">
        <v>18.012446019621144</v>
      </c>
      <c r="AG40" s="26">
        <v>216.34036628618199</v>
      </c>
      <c r="AH40" s="29">
        <v>216.34036628618199</v>
      </c>
      <c r="AI40" s="26">
        <v>123.96267640027762</v>
      </c>
      <c r="AJ40" s="29">
        <v>123.96267640027762</v>
      </c>
      <c r="AK40" s="52"/>
    </row>
    <row r="41" spans="1:37" s="63" customFormat="1" ht="15.75" x14ac:dyDescent="0.3">
      <c r="A41" s="199"/>
      <c r="B41" s="82" t="s">
        <v>12</v>
      </c>
      <c r="C41" s="26">
        <v>0</v>
      </c>
      <c r="D41" s="27">
        <v>0</v>
      </c>
      <c r="E41" s="26">
        <v>0</v>
      </c>
      <c r="F41" s="26">
        <v>23.145362817017293</v>
      </c>
      <c r="G41" s="26">
        <v>3.7124255437041141E-2</v>
      </c>
      <c r="H41" s="26">
        <v>35.776178627958281</v>
      </c>
      <c r="I41" s="26">
        <v>71.390792753247183</v>
      </c>
      <c r="J41" s="26">
        <v>164.61649612210897</v>
      </c>
      <c r="K41" s="29">
        <v>133.89029339584724</v>
      </c>
      <c r="L41" s="26">
        <v>97.55191066646357</v>
      </c>
      <c r="M41" s="29">
        <v>97.55191066646357</v>
      </c>
      <c r="N41" s="26">
        <v>0</v>
      </c>
      <c r="O41" s="29">
        <v>0</v>
      </c>
      <c r="P41" s="26">
        <v>0</v>
      </c>
      <c r="Q41" s="28">
        <v>0</v>
      </c>
      <c r="R41" s="26">
        <v>0.18737235920935105</v>
      </c>
      <c r="S41" s="29">
        <v>0.18737235920935105</v>
      </c>
      <c r="T41" s="26">
        <v>909.1684398124022</v>
      </c>
      <c r="U41" s="26">
        <v>21.533268505421972</v>
      </c>
      <c r="V41" s="26">
        <v>201.42875393285956</v>
      </c>
      <c r="W41" s="29">
        <v>199.87202147552094</v>
      </c>
      <c r="X41" s="26">
        <v>133.956283617731</v>
      </c>
      <c r="Y41" s="29">
        <v>133.956283617731</v>
      </c>
      <c r="Z41" s="26">
        <v>90.809834017120082</v>
      </c>
      <c r="AA41" s="29">
        <v>90.809834017120082</v>
      </c>
      <c r="AB41" s="26">
        <v>0</v>
      </c>
      <c r="AC41" s="29">
        <v>0</v>
      </c>
      <c r="AD41" s="26">
        <v>27.660608080519538</v>
      </c>
      <c r="AE41" s="26">
        <v>0</v>
      </c>
      <c r="AF41" s="29">
        <v>15.103889783428208</v>
      </c>
      <c r="AG41" s="26">
        <v>232.04758376090183</v>
      </c>
      <c r="AH41" s="29">
        <v>232.04758376090183</v>
      </c>
      <c r="AI41" s="26">
        <v>134.76492815464104</v>
      </c>
      <c r="AJ41" s="29">
        <v>134.76492815464104</v>
      </c>
      <c r="AK41" s="52"/>
    </row>
    <row r="42" spans="1:37" s="63" customFormat="1" ht="15.75" x14ac:dyDescent="0.3">
      <c r="A42" s="199"/>
      <c r="B42" s="82" t="s">
        <v>13</v>
      </c>
      <c r="C42" s="26">
        <v>665.20318367804498</v>
      </c>
      <c r="D42" s="26">
        <v>665.20318367804498</v>
      </c>
      <c r="E42" s="26">
        <v>0</v>
      </c>
      <c r="F42" s="26">
        <v>80.774233056830056</v>
      </c>
      <c r="G42" s="26">
        <v>0.77839035877545359</v>
      </c>
      <c r="H42" s="26">
        <v>52.966600173257021</v>
      </c>
      <c r="I42" s="26">
        <v>127.95310734322574</v>
      </c>
      <c r="J42" s="26">
        <v>202.901928117034</v>
      </c>
      <c r="K42" s="26">
        <v>175.83053787391373</v>
      </c>
      <c r="L42" s="26">
        <v>110.48172854973046</v>
      </c>
      <c r="M42" s="26">
        <v>110.48172854973046</v>
      </c>
      <c r="N42" s="26">
        <v>91.886611756237315</v>
      </c>
      <c r="O42" s="26">
        <v>91.886611756237315</v>
      </c>
      <c r="P42" s="26">
        <v>0</v>
      </c>
      <c r="Q42" s="26">
        <v>0</v>
      </c>
      <c r="R42" s="26">
        <v>0.45602202681798498</v>
      </c>
      <c r="S42" s="26">
        <v>0.45602202681798498</v>
      </c>
      <c r="T42" s="26">
        <v>62.696703055971383</v>
      </c>
      <c r="U42" s="26">
        <v>29.310525695426687</v>
      </c>
      <c r="V42" s="26">
        <v>203.03396376875983</v>
      </c>
      <c r="W42" s="26">
        <v>177.85540885146634</v>
      </c>
      <c r="X42" s="26">
        <v>119.88185724661578</v>
      </c>
      <c r="Y42" s="26">
        <v>119.88185724661578</v>
      </c>
      <c r="Z42" s="26">
        <v>183.37890220045449</v>
      </c>
      <c r="AA42" s="26">
        <v>183.37890220045449</v>
      </c>
      <c r="AB42" s="26">
        <v>549.85246476219788</v>
      </c>
      <c r="AC42" s="26">
        <v>549.85246476219788</v>
      </c>
      <c r="AD42" s="26">
        <v>55.278640694310631</v>
      </c>
      <c r="AE42" s="26">
        <v>56.700798696193417</v>
      </c>
      <c r="AF42" s="26">
        <v>55.924238844272239</v>
      </c>
      <c r="AG42" s="26">
        <v>230.0202311070432</v>
      </c>
      <c r="AH42" s="26">
        <v>230.0202311070432</v>
      </c>
      <c r="AI42" s="26">
        <v>132.48438423771947</v>
      </c>
      <c r="AJ42" s="26">
        <v>132.48438423771947</v>
      </c>
      <c r="AK42" s="52"/>
    </row>
    <row r="43" spans="1:37" s="63" customFormat="1" ht="15.75" x14ac:dyDescent="0.3">
      <c r="A43" s="200"/>
      <c r="B43" s="82" t="s">
        <v>14</v>
      </c>
      <c r="C43" s="26">
        <v>0</v>
      </c>
      <c r="D43" s="26">
        <v>0</v>
      </c>
      <c r="E43" s="26">
        <v>0</v>
      </c>
      <c r="F43" s="26">
        <v>210.4557979610251</v>
      </c>
      <c r="G43" s="26">
        <v>31.890178695110126</v>
      </c>
      <c r="H43" s="26">
        <v>53.39911316358149</v>
      </c>
      <c r="I43" s="26">
        <v>108.8610468041495</v>
      </c>
      <c r="J43" s="26">
        <v>161.43694642636723</v>
      </c>
      <c r="K43" s="26">
        <v>144.40472897567432</v>
      </c>
      <c r="L43" s="26">
        <v>113.4281787177259</v>
      </c>
      <c r="M43" s="26">
        <v>113.4281787177259</v>
      </c>
      <c r="N43" s="26">
        <v>0</v>
      </c>
      <c r="O43" s="26">
        <v>0</v>
      </c>
      <c r="P43" s="26">
        <v>0</v>
      </c>
      <c r="Q43" s="26">
        <v>0</v>
      </c>
      <c r="R43" s="26">
        <v>1.8531844396892017</v>
      </c>
      <c r="S43" s="26">
        <v>1.8531844396892017</v>
      </c>
      <c r="T43" s="26">
        <v>45.288254408704233</v>
      </c>
      <c r="U43" s="26">
        <v>23.943916489863273</v>
      </c>
      <c r="V43" s="26">
        <v>264.86704351987362</v>
      </c>
      <c r="W43" s="26">
        <v>229.23169750285504</v>
      </c>
      <c r="X43" s="26">
        <v>253.7895885106991</v>
      </c>
      <c r="Y43" s="26">
        <v>253.7895885106991</v>
      </c>
      <c r="Z43" s="26">
        <v>80.632230314844563</v>
      </c>
      <c r="AA43" s="26">
        <v>80.632230314844563</v>
      </c>
      <c r="AB43" s="26">
        <v>502.58481587837565</v>
      </c>
      <c r="AC43" s="26">
        <v>502.58481587837565</v>
      </c>
      <c r="AD43" s="26">
        <v>61.352873335135541</v>
      </c>
      <c r="AE43" s="26">
        <v>56.620426389885836</v>
      </c>
      <c r="AF43" s="26">
        <v>59.204547348430964</v>
      </c>
      <c r="AG43" s="26">
        <v>221.39402430760296</v>
      </c>
      <c r="AH43" s="26">
        <v>221.39402430760296</v>
      </c>
      <c r="AI43" s="26">
        <v>128.01377785774875</v>
      </c>
      <c r="AJ43" s="26">
        <v>128.01377785774875</v>
      </c>
      <c r="AK43" s="52"/>
    </row>
    <row r="44" spans="1:37" s="63" customFormat="1" ht="15.75" x14ac:dyDescent="0.3">
      <c r="A44" s="198">
        <v>2020</v>
      </c>
      <c r="B44" s="82" t="s">
        <v>11</v>
      </c>
      <c r="C44" s="26">
        <v>0</v>
      </c>
      <c r="D44" s="26">
        <v>0</v>
      </c>
      <c r="E44" s="26">
        <v>0</v>
      </c>
      <c r="F44" s="26">
        <v>73.658997714204602</v>
      </c>
      <c r="G44" s="26">
        <v>6.241529297686661</v>
      </c>
      <c r="H44" s="26">
        <v>51.161240794516878</v>
      </c>
      <c r="I44" s="26">
        <v>77.841733499413863</v>
      </c>
      <c r="J44" s="26">
        <v>159.07506904770119</v>
      </c>
      <c r="K44" s="26">
        <v>132.52941188001242</v>
      </c>
      <c r="L44" s="26">
        <v>158.77326814173401</v>
      </c>
      <c r="M44" s="26">
        <v>158.77326814173401</v>
      </c>
      <c r="N44" s="26">
        <v>0</v>
      </c>
      <c r="O44" s="26">
        <v>0</v>
      </c>
      <c r="P44" s="26">
        <v>0</v>
      </c>
      <c r="Q44" s="26">
        <v>0</v>
      </c>
      <c r="R44" s="26">
        <v>0.43539627241146261</v>
      </c>
      <c r="S44" s="26">
        <v>0.43539627241146261</v>
      </c>
      <c r="T44" s="26">
        <v>0</v>
      </c>
      <c r="U44" s="26">
        <v>26.500221004243283</v>
      </c>
      <c r="V44" s="26">
        <v>223.31094550855045</v>
      </c>
      <c r="W44" s="26">
        <v>192.93763930758331</v>
      </c>
      <c r="X44" s="26">
        <v>219.60429388669209</v>
      </c>
      <c r="Y44" s="26">
        <v>219.60429388669209</v>
      </c>
      <c r="Z44" s="26">
        <v>55.06022038593423</v>
      </c>
      <c r="AA44" s="26">
        <v>55.06022038593423</v>
      </c>
      <c r="AB44" s="26">
        <v>471.46336374903603</v>
      </c>
      <c r="AC44" s="26">
        <v>471.46336374903603</v>
      </c>
      <c r="AD44" s="26">
        <v>0</v>
      </c>
      <c r="AE44" s="26">
        <v>51.87648723677794</v>
      </c>
      <c r="AF44" s="26">
        <v>23.549678827691181</v>
      </c>
      <c r="AG44" s="26">
        <v>231.94616420393041</v>
      </c>
      <c r="AH44" s="26">
        <v>231.94616420393041</v>
      </c>
      <c r="AI44" s="26">
        <v>128.1312803639822</v>
      </c>
      <c r="AJ44" s="26">
        <v>128.1312803639822</v>
      </c>
      <c r="AK44" s="52"/>
    </row>
    <row r="45" spans="1:37" s="63" customFormat="1" ht="15.75" x14ac:dyDescent="0.3">
      <c r="A45" s="199"/>
      <c r="B45" s="82" t="s">
        <v>12</v>
      </c>
      <c r="C45" s="26">
        <v>0</v>
      </c>
      <c r="D45" s="26">
        <v>0</v>
      </c>
      <c r="E45" s="26">
        <v>0</v>
      </c>
      <c r="F45" s="26">
        <v>22.319747321670601</v>
      </c>
      <c r="G45" s="26">
        <v>3.4401994736113031E-3</v>
      </c>
      <c r="H45" s="26">
        <v>59.80374541957967</v>
      </c>
      <c r="I45" s="26">
        <v>77.143131776913123</v>
      </c>
      <c r="J45" s="26">
        <v>163.23035319114058</v>
      </c>
      <c r="K45" s="26">
        <v>134.52655583268003</v>
      </c>
      <c r="L45" s="26">
        <v>123.70582013719088</v>
      </c>
      <c r="M45" s="26">
        <v>123.70582013719088</v>
      </c>
      <c r="N45" s="26">
        <v>0</v>
      </c>
      <c r="O45" s="26">
        <v>0</v>
      </c>
      <c r="P45" s="26">
        <v>0</v>
      </c>
      <c r="Q45" s="26">
        <v>0</v>
      </c>
      <c r="R45" s="26">
        <v>1.2632478940334197</v>
      </c>
      <c r="S45" s="26">
        <v>1.2632478940334197</v>
      </c>
      <c r="T45" s="26">
        <v>0</v>
      </c>
      <c r="U45" s="26">
        <v>24.937477899575672</v>
      </c>
      <c r="V45" s="26">
        <v>183.62066214293131</v>
      </c>
      <c r="W45" s="26">
        <v>159.02885413126521</v>
      </c>
      <c r="X45" s="26">
        <v>178.41938481100826</v>
      </c>
      <c r="Y45" s="26">
        <v>178.41938481100826</v>
      </c>
      <c r="Z45" s="26">
        <v>41.018679406203105</v>
      </c>
      <c r="AA45" s="26">
        <v>41.018679406203105</v>
      </c>
      <c r="AB45" s="26">
        <v>574.90985504039656</v>
      </c>
      <c r="AC45" s="26">
        <v>574.90985504039656</v>
      </c>
      <c r="AD45" s="26">
        <v>0</v>
      </c>
      <c r="AE45" s="26">
        <v>42.5806394135736</v>
      </c>
      <c r="AF45" s="26">
        <v>19.329766448728968</v>
      </c>
      <c r="AG45" s="26">
        <v>289.29789574660953</v>
      </c>
      <c r="AH45" s="26">
        <v>289.29789574660953</v>
      </c>
      <c r="AI45" s="26">
        <v>133.73056062514459</v>
      </c>
      <c r="AJ45" s="26">
        <v>133.73056062514459</v>
      </c>
      <c r="AK45" s="52"/>
    </row>
    <row r="46" spans="1:37" s="63" customFormat="1" ht="15.75" x14ac:dyDescent="0.3">
      <c r="A46" s="199"/>
      <c r="B46" s="82" t="s">
        <v>13</v>
      </c>
      <c r="C46" s="26">
        <v>605.88767445770975</v>
      </c>
      <c r="D46" s="26">
        <v>605.88767445770975</v>
      </c>
      <c r="E46" s="26">
        <v>0</v>
      </c>
      <c r="F46" s="26">
        <v>81.882240688936193</v>
      </c>
      <c r="G46" s="26">
        <v>8.6214711178833649E-3</v>
      </c>
      <c r="H46" s="26">
        <v>52.966600173257021</v>
      </c>
      <c r="I46" s="26">
        <v>122.61091905580145</v>
      </c>
      <c r="J46" s="26">
        <v>201.64585762537089</v>
      </c>
      <c r="K46" s="26">
        <v>173.59450940336268</v>
      </c>
      <c r="L46" s="26">
        <v>224.56217554814424</v>
      </c>
      <c r="M46" s="26">
        <v>224.56217554814424</v>
      </c>
      <c r="N46" s="26">
        <v>91.886611756237315</v>
      </c>
      <c r="O46" s="26">
        <v>91.886611756237315</v>
      </c>
      <c r="P46" s="26">
        <v>0</v>
      </c>
      <c r="Q46" s="26">
        <v>0</v>
      </c>
      <c r="R46" s="26">
        <v>2.9259273193901105</v>
      </c>
      <c r="S46" s="26">
        <v>2.9259273193901105</v>
      </c>
      <c r="T46" s="26">
        <v>432.14429150388844</v>
      </c>
      <c r="U46" s="26">
        <v>39.319977310231025</v>
      </c>
      <c r="V46" s="26">
        <v>343.82820208526061</v>
      </c>
      <c r="W46" s="26">
        <v>309.30202870677607</v>
      </c>
      <c r="X46" s="26">
        <v>194.47122169944677</v>
      </c>
      <c r="Y46" s="26">
        <v>194.47122169944677</v>
      </c>
      <c r="Z46" s="26">
        <v>198.75537061648214</v>
      </c>
      <c r="AA46" s="26">
        <v>198.75537061648214</v>
      </c>
      <c r="AB46" s="26">
        <v>549.85246476219788</v>
      </c>
      <c r="AC46" s="26">
        <v>549.85246476219788</v>
      </c>
      <c r="AD46" s="26">
        <v>0</v>
      </c>
      <c r="AE46" s="26">
        <v>56.700798696193417</v>
      </c>
      <c r="AF46" s="26">
        <v>25.739707325870601</v>
      </c>
      <c r="AG46" s="26">
        <v>229.04448766578366</v>
      </c>
      <c r="AH46" s="26">
        <v>229.04448766578366</v>
      </c>
      <c r="AI46" s="26">
        <v>135.52682312418065</v>
      </c>
      <c r="AJ46" s="26">
        <v>135.52682312418065</v>
      </c>
      <c r="AK46" s="52"/>
    </row>
    <row r="47" spans="1:37" s="63" customFormat="1" ht="15.75" x14ac:dyDescent="0.3">
      <c r="A47" s="200"/>
      <c r="B47" s="82" t="s">
        <v>14</v>
      </c>
      <c r="C47" s="26">
        <v>0</v>
      </c>
      <c r="D47" s="26">
        <v>0</v>
      </c>
      <c r="E47" s="26">
        <v>0</v>
      </c>
      <c r="F47" s="26">
        <v>212.60808713238154</v>
      </c>
      <c r="G47" s="26">
        <v>20.984568499792214</v>
      </c>
      <c r="H47" s="26">
        <v>57.259841106536953</v>
      </c>
      <c r="I47" s="26">
        <v>98.310838561474469</v>
      </c>
      <c r="J47" s="26">
        <v>173.87352618690468</v>
      </c>
      <c r="K47" s="26">
        <v>150.2067713905023</v>
      </c>
      <c r="L47" s="26">
        <v>198.69077858301691</v>
      </c>
      <c r="M47" s="26">
        <v>198.69077858301691</v>
      </c>
      <c r="N47" s="26">
        <v>0</v>
      </c>
      <c r="O47" s="26">
        <v>0</v>
      </c>
      <c r="P47" s="26">
        <v>0</v>
      </c>
      <c r="Q47" s="26">
        <v>0</v>
      </c>
      <c r="R47" s="26">
        <v>11.9501302009632</v>
      </c>
      <c r="S47" s="26">
        <v>11.9501302009632</v>
      </c>
      <c r="T47" s="26">
        <v>623.90010588192342</v>
      </c>
      <c r="U47" s="26">
        <v>25.126097654408298</v>
      </c>
      <c r="V47" s="26">
        <v>243.76410818585939</v>
      </c>
      <c r="W47" s="26">
        <v>228.07661395096474</v>
      </c>
      <c r="X47" s="26">
        <v>191.48966374332761</v>
      </c>
      <c r="Y47" s="26">
        <v>191.48966374332761</v>
      </c>
      <c r="Z47" s="26">
        <v>154.2651712216618</v>
      </c>
      <c r="AA47" s="26">
        <v>154.2651712216618</v>
      </c>
      <c r="AB47" s="26">
        <v>502.58481587837565</v>
      </c>
      <c r="AC47" s="26">
        <v>502.58481587837565</v>
      </c>
      <c r="AD47" s="26">
        <v>0</v>
      </c>
      <c r="AE47" s="26">
        <v>56.620426389885836</v>
      </c>
      <c r="AF47" s="26">
        <v>25.703221779122892</v>
      </c>
      <c r="AG47" s="26">
        <v>226.72780237091536</v>
      </c>
      <c r="AH47" s="26">
        <v>226.72780237091536</v>
      </c>
      <c r="AI47" s="26">
        <v>133.7254196334473</v>
      </c>
      <c r="AJ47" s="26">
        <v>133.7254196334473</v>
      </c>
      <c r="AK47" s="52"/>
    </row>
    <row r="48" spans="1:37" s="63" customFormat="1" ht="15.75" x14ac:dyDescent="0.3">
      <c r="A48" s="198">
        <v>2021</v>
      </c>
      <c r="B48" s="82" t="s">
        <v>11</v>
      </c>
      <c r="C48" s="26">
        <v>0</v>
      </c>
      <c r="D48" s="26">
        <v>0</v>
      </c>
      <c r="E48" s="26">
        <v>0</v>
      </c>
      <c r="F48" s="26">
        <v>75.812314594892513</v>
      </c>
      <c r="G48" s="26">
        <v>37.38872420002771</v>
      </c>
      <c r="H48" s="26">
        <v>64.063408553179045</v>
      </c>
      <c r="I48" s="26">
        <v>75.663889985995354</v>
      </c>
      <c r="J48" s="26">
        <v>169.83112326037426</v>
      </c>
      <c r="K48" s="26">
        <v>140.49757603523059</v>
      </c>
      <c r="L48" s="26">
        <v>133.01943075293838</v>
      </c>
      <c r="M48" s="26">
        <v>133.01943075293838</v>
      </c>
      <c r="N48" s="26">
        <v>0</v>
      </c>
      <c r="O48" s="26">
        <v>0</v>
      </c>
      <c r="P48" s="26">
        <v>0</v>
      </c>
      <c r="Q48" s="26">
        <v>0</v>
      </c>
      <c r="R48" s="26">
        <v>3.5941454974610365</v>
      </c>
      <c r="S48" s="26">
        <v>3.5941454974610365</v>
      </c>
      <c r="T48" s="26">
        <v>0</v>
      </c>
      <c r="U48" s="26">
        <v>37.262700377180572</v>
      </c>
      <c r="V48" s="26">
        <v>233.86814182065865</v>
      </c>
      <c r="W48" s="26">
        <v>203.21641672861477</v>
      </c>
      <c r="X48" s="26">
        <v>155.70899125799954</v>
      </c>
      <c r="Y48" s="26">
        <v>155.70899125799954</v>
      </c>
      <c r="Z48" s="26">
        <v>109.55351737490109</v>
      </c>
      <c r="AA48" s="26">
        <v>109.55351737490109</v>
      </c>
      <c r="AB48" s="26">
        <v>471.46336374903603</v>
      </c>
      <c r="AC48" s="26">
        <v>471.46336374903603</v>
      </c>
      <c r="AD48" s="26">
        <v>0</v>
      </c>
      <c r="AE48" s="26">
        <v>51.87648723677794</v>
      </c>
      <c r="AF48" s="26">
        <v>23.549678827691181</v>
      </c>
      <c r="AG48" s="26">
        <v>207.32474851927799</v>
      </c>
      <c r="AH48" s="26">
        <v>207.32474851927799</v>
      </c>
      <c r="AI48" s="26">
        <v>135.88384443359124</v>
      </c>
      <c r="AJ48" s="26">
        <v>135.88384443359124</v>
      </c>
      <c r="AK48" s="52"/>
    </row>
    <row r="49" spans="1:37" s="63" customFormat="1" ht="15.75" x14ac:dyDescent="0.3">
      <c r="A49" s="199"/>
      <c r="B49" s="82" t="s">
        <v>12</v>
      </c>
      <c r="C49" s="26">
        <v>153.24482932571047</v>
      </c>
      <c r="D49" s="26">
        <v>153.24482932571047</v>
      </c>
      <c r="E49" s="26">
        <v>0</v>
      </c>
      <c r="F49" s="26">
        <v>20.424616342521684</v>
      </c>
      <c r="G49" s="26">
        <v>2.5645103199889183</v>
      </c>
      <c r="H49" s="26">
        <v>50.519863884238092</v>
      </c>
      <c r="I49" s="26">
        <v>76.032729455077231</v>
      </c>
      <c r="J49" s="26">
        <v>180.69730126381958</v>
      </c>
      <c r="K49" s="26">
        <v>146.4687673968549</v>
      </c>
      <c r="L49" s="26">
        <v>177.41245226521471</v>
      </c>
      <c r="M49" s="26">
        <v>177.41245226521471</v>
      </c>
      <c r="N49" s="26">
        <v>0</v>
      </c>
      <c r="O49" s="26">
        <v>0</v>
      </c>
      <c r="P49" s="26">
        <v>0</v>
      </c>
      <c r="Q49" s="26">
        <v>0</v>
      </c>
      <c r="R49" s="26">
        <v>7.5471932889353015</v>
      </c>
      <c r="S49" s="26">
        <v>7.5471932889353015</v>
      </c>
      <c r="T49" s="26">
        <v>0</v>
      </c>
      <c r="U49" s="26">
        <v>33.363883486562941</v>
      </c>
      <c r="V49" s="26">
        <v>263.66241158279854</v>
      </c>
      <c r="W49" s="26">
        <v>228.05334748326987</v>
      </c>
      <c r="X49" s="26">
        <v>137.03313476731705</v>
      </c>
      <c r="Y49" s="26">
        <v>137.03313476731705</v>
      </c>
      <c r="Z49" s="26">
        <v>230.11332101123855</v>
      </c>
      <c r="AA49" s="26">
        <v>230.11332101123855</v>
      </c>
      <c r="AB49" s="26">
        <v>574.90985504039656</v>
      </c>
      <c r="AC49" s="26">
        <v>574.90985504039656</v>
      </c>
      <c r="AD49" s="26">
        <v>0</v>
      </c>
      <c r="AE49" s="26">
        <v>42.5806394135736</v>
      </c>
      <c r="AF49" s="26">
        <v>19.329766448728968</v>
      </c>
      <c r="AG49" s="26">
        <v>214.37814251894355</v>
      </c>
      <c r="AH49" s="26">
        <v>214.37814251894355</v>
      </c>
      <c r="AI49" s="26">
        <v>140.70583759607229</v>
      </c>
      <c r="AJ49" s="26">
        <v>140.70583759607229</v>
      </c>
      <c r="AK49" s="52"/>
    </row>
    <row r="50" spans="1:37" s="63" customFormat="1" ht="15.75" x14ac:dyDescent="0.3">
      <c r="A50" s="199"/>
      <c r="B50" s="82" t="s">
        <v>13</v>
      </c>
      <c r="C50" s="26">
        <v>621.80471946639773</v>
      </c>
      <c r="D50" s="26">
        <v>621.80471946639773</v>
      </c>
      <c r="E50" s="26">
        <v>0</v>
      </c>
      <c r="F50" s="26">
        <v>83.600934794332559</v>
      </c>
      <c r="G50" s="26">
        <v>7.0746086715611582</v>
      </c>
      <c r="H50" s="26">
        <v>51.603805285680885</v>
      </c>
      <c r="I50" s="26">
        <v>114.95500130913973</v>
      </c>
      <c r="J50" s="26">
        <v>195.32808205243876</v>
      </c>
      <c r="K50" s="26">
        <v>167.44360537673009</v>
      </c>
      <c r="L50" s="26">
        <v>148.42137006540895</v>
      </c>
      <c r="M50" s="26">
        <v>148.42137006540895</v>
      </c>
      <c r="N50" s="26">
        <v>128.31198699816579</v>
      </c>
      <c r="O50" s="26">
        <v>128.31198699816579</v>
      </c>
      <c r="P50" s="26">
        <v>0</v>
      </c>
      <c r="Q50" s="26">
        <v>0</v>
      </c>
      <c r="R50" s="26">
        <v>6.8762186854104552</v>
      </c>
      <c r="S50" s="26">
        <v>6.8762186854104552</v>
      </c>
      <c r="T50" s="26">
        <v>4.6221807633846934</v>
      </c>
      <c r="U50" s="26">
        <v>30.7582434582744</v>
      </c>
      <c r="V50" s="26">
        <v>337.671873292778</v>
      </c>
      <c r="W50" s="26">
        <v>290.7431908445032</v>
      </c>
      <c r="X50" s="26">
        <v>147.20189998739662</v>
      </c>
      <c r="Y50" s="26">
        <v>147.20189998739662</v>
      </c>
      <c r="Z50" s="26">
        <v>252.10374808891731</v>
      </c>
      <c r="AA50" s="26">
        <v>252.10374808891731</v>
      </c>
      <c r="AB50" s="26">
        <v>702.61601428037181</v>
      </c>
      <c r="AC50" s="26">
        <v>702.61601428037181</v>
      </c>
      <c r="AD50" s="26">
        <v>0</v>
      </c>
      <c r="AE50" s="26">
        <v>67.168220627795122</v>
      </c>
      <c r="AF50" s="26">
        <v>30.491463618042811</v>
      </c>
      <c r="AG50" s="26">
        <v>235.76685118853794</v>
      </c>
      <c r="AH50" s="26">
        <v>235.76685118853794</v>
      </c>
      <c r="AI50" s="26">
        <v>142.32198031000181</v>
      </c>
      <c r="AJ50" s="26">
        <v>142.32198031000181</v>
      </c>
      <c r="AK50" s="52"/>
    </row>
    <row r="51" spans="1:37" s="63" customFormat="1" ht="15.75" x14ac:dyDescent="0.3">
      <c r="A51" s="200"/>
      <c r="B51" s="82" t="s">
        <v>14</v>
      </c>
      <c r="C51" s="26">
        <v>0</v>
      </c>
      <c r="D51" s="26">
        <v>0</v>
      </c>
      <c r="E51" s="26">
        <v>0</v>
      </c>
      <c r="F51" s="26">
        <v>211.48393120264399</v>
      </c>
      <c r="G51" s="26">
        <v>49.002354896800114</v>
      </c>
      <c r="H51" s="26">
        <v>57.259841106536953</v>
      </c>
      <c r="I51" s="26">
        <v>95.679746930687173</v>
      </c>
      <c r="J51" s="26">
        <v>175.66721430478489</v>
      </c>
      <c r="K51" s="26">
        <v>151.56427050341745</v>
      </c>
      <c r="L51" s="26">
        <v>165.03934458059626</v>
      </c>
      <c r="M51" s="26">
        <v>165.03934458059626</v>
      </c>
      <c r="N51" s="26">
        <v>0</v>
      </c>
      <c r="O51" s="26">
        <v>0</v>
      </c>
      <c r="P51" s="26">
        <v>0</v>
      </c>
      <c r="Q51" s="26">
        <v>0</v>
      </c>
      <c r="R51" s="26">
        <v>13.395019912087211</v>
      </c>
      <c r="S51" s="26">
        <v>13.395019912087211</v>
      </c>
      <c r="T51" s="26">
        <v>188.42041643579185</v>
      </c>
      <c r="U51" s="26">
        <v>29.21900047147572</v>
      </c>
      <c r="V51" s="26">
        <v>307.49274816438754</v>
      </c>
      <c r="W51" s="26">
        <v>270.19961537351452</v>
      </c>
      <c r="X51" s="26">
        <v>203.77482600480218</v>
      </c>
      <c r="Y51" s="26">
        <v>203.77482600480218</v>
      </c>
      <c r="Z51" s="26">
        <v>130.79099931598256</v>
      </c>
      <c r="AA51" s="26">
        <v>130.79099931598256</v>
      </c>
      <c r="AB51" s="26">
        <v>410.87512485757361</v>
      </c>
      <c r="AC51" s="26">
        <v>410.87512485757361</v>
      </c>
      <c r="AD51" s="26">
        <v>0</v>
      </c>
      <c r="AE51" s="26">
        <v>55.350039858151483</v>
      </c>
      <c r="AF51" s="26">
        <v>25.126521304535657</v>
      </c>
      <c r="AG51" s="26">
        <v>225.24426060707401</v>
      </c>
      <c r="AH51" s="26">
        <v>225.24426060707401</v>
      </c>
      <c r="AI51" s="26">
        <v>138.78282908773105</v>
      </c>
      <c r="AJ51" s="26">
        <v>138.78282908773105</v>
      </c>
      <c r="AK51" s="52"/>
    </row>
    <row r="52" spans="1:37" s="63" customFormat="1" ht="15.75" x14ac:dyDescent="0.3">
      <c r="A52" s="198">
        <v>2022</v>
      </c>
      <c r="B52" s="82" t="s">
        <v>11</v>
      </c>
      <c r="C52" s="26">
        <v>0</v>
      </c>
      <c r="D52" s="26">
        <v>0</v>
      </c>
      <c r="E52" s="26">
        <v>0</v>
      </c>
      <c r="F52" s="26">
        <v>74.746993188826707</v>
      </c>
      <c r="G52" s="26">
        <v>0</v>
      </c>
      <c r="H52" s="26">
        <v>60.279791534536692</v>
      </c>
      <c r="I52" s="26">
        <v>73.313544016068462</v>
      </c>
      <c r="J52" s="26">
        <v>172.22494041668415</v>
      </c>
      <c r="K52" s="26">
        <v>140.50395938486523</v>
      </c>
      <c r="L52" s="26">
        <v>241.31241346741086</v>
      </c>
      <c r="M52" s="26">
        <v>241.31241346741086</v>
      </c>
      <c r="N52" s="26">
        <v>0</v>
      </c>
      <c r="O52" s="26">
        <v>0</v>
      </c>
      <c r="P52" s="26">
        <v>0</v>
      </c>
      <c r="Q52" s="26">
        <v>0</v>
      </c>
      <c r="R52" s="26">
        <v>2.5676227895699189</v>
      </c>
      <c r="S52" s="26">
        <v>2.5676227895699189</v>
      </c>
      <c r="T52" s="26">
        <v>3177.2563689626318</v>
      </c>
      <c r="U52" s="26">
        <v>49.036185761433288</v>
      </c>
      <c r="V52" s="26">
        <v>250.382453582219</v>
      </c>
      <c r="W52" s="26">
        <v>309.99096318134826</v>
      </c>
      <c r="X52" s="26">
        <v>115.65821842657272</v>
      </c>
      <c r="Y52" s="26">
        <v>115.65821842657272</v>
      </c>
      <c r="Z52" s="26">
        <v>154.30946211204989</v>
      </c>
      <c r="AA52" s="26">
        <v>154.30946211204989</v>
      </c>
      <c r="AB52" s="26">
        <v>404.61559124630628</v>
      </c>
      <c r="AC52" s="26">
        <v>404.61559124630628</v>
      </c>
      <c r="AD52" s="26">
        <v>0</v>
      </c>
      <c r="AE52" s="26">
        <v>45.115032808010227</v>
      </c>
      <c r="AF52" s="26">
        <v>20.480271304418029</v>
      </c>
      <c r="AG52" s="26">
        <v>236.42484465839988</v>
      </c>
      <c r="AH52" s="26">
        <v>236.42484465839988</v>
      </c>
      <c r="AI52" s="26">
        <v>143.10813047836928</v>
      </c>
      <c r="AJ52" s="26">
        <v>143.10813047836928</v>
      </c>
      <c r="AK52" s="52"/>
    </row>
    <row r="53" spans="1:37" s="63" customFormat="1" ht="15.75" x14ac:dyDescent="0.3">
      <c r="A53" s="199"/>
      <c r="B53" s="82" t="s">
        <v>12</v>
      </c>
      <c r="C53" s="26">
        <v>380.16759150271849</v>
      </c>
      <c r="D53" s="26">
        <v>380.16759150271849</v>
      </c>
      <c r="E53" s="26">
        <v>0</v>
      </c>
      <c r="F53" s="26">
        <v>20.337259309070916</v>
      </c>
      <c r="G53" s="26">
        <v>0</v>
      </c>
      <c r="H53" s="26">
        <v>49.857773927642562</v>
      </c>
      <c r="I53" s="26">
        <v>70.704444361378961</v>
      </c>
      <c r="J53" s="26">
        <v>193.56200964568805</v>
      </c>
      <c r="K53" s="26">
        <v>154.06147618403764</v>
      </c>
      <c r="L53" s="26">
        <v>295.96981016920046</v>
      </c>
      <c r="M53" s="26">
        <v>295.96981016920046</v>
      </c>
      <c r="N53" s="26">
        <v>0</v>
      </c>
      <c r="O53" s="26">
        <v>0</v>
      </c>
      <c r="P53" s="26">
        <v>0</v>
      </c>
      <c r="Q53" s="26">
        <v>0</v>
      </c>
      <c r="R53" s="26">
        <v>5.9986107192479503</v>
      </c>
      <c r="S53" s="26">
        <v>5.9986107192479503</v>
      </c>
      <c r="T53" s="26">
        <v>89.024269388649245</v>
      </c>
      <c r="U53" s="26">
        <v>48.83435731966054</v>
      </c>
      <c r="V53" s="26">
        <v>306.56570473199207</v>
      </c>
      <c r="W53" s="26">
        <v>265.9515406791167</v>
      </c>
      <c r="X53" s="26">
        <v>49.649941989220892</v>
      </c>
      <c r="Y53" s="26">
        <v>66.335800636378124</v>
      </c>
      <c r="Z53" s="26">
        <v>47.369107270045163</v>
      </c>
      <c r="AA53" s="26">
        <v>47.369107270045163</v>
      </c>
      <c r="AB53" s="26">
        <v>475.12084182712266</v>
      </c>
      <c r="AC53" s="26">
        <v>475.12084182712266</v>
      </c>
      <c r="AD53" s="26">
        <v>0</v>
      </c>
      <c r="AE53" s="26">
        <v>37.678839159992265</v>
      </c>
      <c r="AF53" s="26">
        <v>17.10456139345111</v>
      </c>
      <c r="AG53" s="26">
        <v>239.52391597067603</v>
      </c>
      <c r="AH53" s="26">
        <v>239.52391597067603</v>
      </c>
      <c r="AI53" s="26">
        <v>143.74212785646353</v>
      </c>
      <c r="AJ53" s="26">
        <v>143.74212785646353</v>
      </c>
      <c r="AK53" s="52"/>
    </row>
    <row r="54" spans="1:37" s="63" customFormat="1" ht="15.75" x14ac:dyDescent="0.3">
      <c r="A54" s="199"/>
      <c r="B54" s="82" t="s">
        <v>13</v>
      </c>
      <c r="C54" s="26">
        <v>726.54559721988676</v>
      </c>
      <c r="D54" s="26">
        <v>726.54559721988676</v>
      </c>
      <c r="E54" s="26">
        <v>0</v>
      </c>
      <c r="F54" s="26">
        <v>80.359103482222622</v>
      </c>
      <c r="G54" s="26">
        <v>5.7071616567391601E-3</v>
      </c>
      <c r="H54" s="26">
        <v>67.121019018691825</v>
      </c>
      <c r="I54" s="26">
        <v>114.29461763925001</v>
      </c>
      <c r="J54" s="26">
        <v>199.02777000166301</v>
      </c>
      <c r="K54" s="26">
        <v>169.74130479130346</v>
      </c>
      <c r="L54" s="26">
        <v>246.5627877357785</v>
      </c>
      <c r="M54" s="26">
        <v>246.5627877357785</v>
      </c>
      <c r="N54" s="26">
        <v>82.341421548315594</v>
      </c>
      <c r="O54" s="26">
        <v>82.341421548315594</v>
      </c>
      <c r="P54" s="26">
        <v>0</v>
      </c>
      <c r="Q54" s="26">
        <v>0</v>
      </c>
      <c r="R54" s="26">
        <v>1.8249278623222196</v>
      </c>
      <c r="S54" s="26">
        <v>1.8249278623222196</v>
      </c>
      <c r="T54" s="26">
        <v>2770.5596094365314</v>
      </c>
      <c r="U54" s="26">
        <v>40.705371876473365</v>
      </c>
      <c r="V54" s="26">
        <v>340.23313399075511</v>
      </c>
      <c r="W54" s="26">
        <v>373.62074202200711</v>
      </c>
      <c r="X54" s="26">
        <v>24.456072766231966</v>
      </c>
      <c r="Y54" s="26">
        <v>24.456072766231966</v>
      </c>
      <c r="Z54" s="26">
        <v>208.74296639899285</v>
      </c>
      <c r="AA54" s="26">
        <v>208.74296639899285</v>
      </c>
      <c r="AB54" s="26">
        <v>636.80142883656788</v>
      </c>
      <c r="AC54" s="26">
        <v>636.80142883656788</v>
      </c>
      <c r="AD54" s="26">
        <v>0</v>
      </c>
      <c r="AE54" s="26">
        <v>62.194786528356758</v>
      </c>
      <c r="AF54" s="26">
        <v>28.233739898665249</v>
      </c>
      <c r="AG54" s="26">
        <v>194.05128358576746</v>
      </c>
      <c r="AH54" s="26">
        <v>194.05128358576746</v>
      </c>
      <c r="AI54" s="26">
        <v>136.51080893504357</v>
      </c>
      <c r="AJ54" s="26">
        <v>136.51080893504357</v>
      </c>
      <c r="AK54" s="52"/>
    </row>
    <row r="55" spans="1:37" s="63" customFormat="1" ht="15.75" x14ac:dyDescent="0.3">
      <c r="A55" s="200"/>
      <c r="B55" s="82" t="s">
        <v>14</v>
      </c>
      <c r="C55" s="26">
        <v>0</v>
      </c>
      <c r="D55" s="26">
        <v>0</v>
      </c>
      <c r="E55" s="26">
        <v>0</v>
      </c>
      <c r="F55" s="26">
        <v>209.62176624919945</v>
      </c>
      <c r="G55" s="26">
        <v>33.369718797617395</v>
      </c>
      <c r="H55" s="26">
        <v>63.090056393912207</v>
      </c>
      <c r="I55" s="26">
        <v>123.87490702134576</v>
      </c>
      <c r="J55" s="26">
        <v>187.95806460525324</v>
      </c>
      <c r="K55" s="26">
        <v>166.87452883264467</v>
      </c>
      <c r="L55" s="26">
        <v>242.17232234050076</v>
      </c>
      <c r="M55" s="26">
        <v>242.17232234050076</v>
      </c>
      <c r="N55" s="26">
        <v>0</v>
      </c>
      <c r="O55" s="26">
        <v>0</v>
      </c>
      <c r="P55" s="26">
        <v>0</v>
      </c>
      <c r="Q55" s="26">
        <v>0</v>
      </c>
      <c r="R55" s="26">
        <v>2.1537911133799796</v>
      </c>
      <c r="S55" s="26">
        <v>2.1537911133799796</v>
      </c>
      <c r="T55" s="26">
        <v>208.27965345837487</v>
      </c>
      <c r="U55" s="26">
        <v>28.010932343234323</v>
      </c>
      <c r="V55" s="26">
        <v>277.39951365388407</v>
      </c>
      <c r="W55" s="26">
        <v>245.05783775381695</v>
      </c>
      <c r="X55" s="26">
        <v>31.017932606008305</v>
      </c>
      <c r="Y55" s="26">
        <v>31.017932606008305</v>
      </c>
      <c r="Z55" s="26">
        <v>91.797504232633685</v>
      </c>
      <c r="AA55" s="26">
        <v>91.797504232633685</v>
      </c>
      <c r="AB55" s="26">
        <v>403.13333695613534</v>
      </c>
      <c r="AC55" s="26">
        <v>403.13333695613534</v>
      </c>
      <c r="AD55" s="26">
        <v>0</v>
      </c>
      <c r="AE55" s="26">
        <v>49.509508432066632</v>
      </c>
      <c r="AF55" s="26">
        <v>22.475172946279351</v>
      </c>
      <c r="AG55" s="26">
        <v>179.3189858748361</v>
      </c>
      <c r="AH55" s="26">
        <v>179.3189858748361</v>
      </c>
      <c r="AI55" s="26">
        <v>143.4038197568311</v>
      </c>
      <c r="AJ55" s="26">
        <v>143.4038197568311</v>
      </c>
      <c r="AK55" s="52"/>
    </row>
    <row r="56" spans="1:37" s="63" customFormat="1" ht="15.75" x14ac:dyDescent="0.3">
      <c r="A56" s="198">
        <v>2023</v>
      </c>
      <c r="B56" s="82" t="s">
        <v>11</v>
      </c>
      <c r="C56" s="26">
        <v>0</v>
      </c>
      <c r="D56" s="26">
        <v>0</v>
      </c>
      <c r="E56" s="26">
        <v>0</v>
      </c>
      <c r="F56" s="26">
        <v>73.468399917687321</v>
      </c>
      <c r="G56" s="26">
        <v>12.016511982269011</v>
      </c>
      <c r="H56" s="26">
        <v>63.243180419007444</v>
      </c>
      <c r="I56" s="26">
        <v>71.761021907492889</v>
      </c>
      <c r="J56" s="26">
        <v>175.83450801052706</v>
      </c>
      <c r="K56" s="26">
        <v>142.98020753817261</v>
      </c>
      <c r="L56" s="26">
        <v>159.31929705706634</v>
      </c>
      <c r="M56" s="26">
        <v>159.31929705706634</v>
      </c>
      <c r="N56" s="26">
        <v>0</v>
      </c>
      <c r="O56" s="26">
        <v>0</v>
      </c>
      <c r="P56" s="26">
        <v>0</v>
      </c>
      <c r="Q56" s="26">
        <v>0</v>
      </c>
      <c r="R56" s="26">
        <v>0.85841675348247393</v>
      </c>
      <c r="S56" s="26">
        <v>0.85841675348247393</v>
      </c>
      <c r="T56" s="26">
        <v>0</v>
      </c>
      <c r="U56" s="26">
        <v>50.154430398396983</v>
      </c>
      <c r="V56" s="26">
        <v>258.78861406327712</v>
      </c>
      <c r="W56" s="26">
        <v>225.95657242743687</v>
      </c>
      <c r="X56" s="26">
        <v>75.110871244204745</v>
      </c>
      <c r="Y56" s="26">
        <v>75.110871244204745</v>
      </c>
      <c r="Z56" s="26">
        <v>163.85414899067982</v>
      </c>
      <c r="AA56" s="26">
        <v>163.85414899067982</v>
      </c>
      <c r="AB56" s="26">
        <v>345.89409701919703</v>
      </c>
      <c r="AC56" s="26">
        <v>345.89409701919703</v>
      </c>
      <c r="AD56" s="26">
        <v>0</v>
      </c>
      <c r="AE56" s="26">
        <v>38.185063616489565</v>
      </c>
      <c r="AF56" s="26">
        <v>17.334365375953265</v>
      </c>
      <c r="AG56" s="26">
        <v>280.20627530428504</v>
      </c>
      <c r="AH56" s="26">
        <v>280.20627530428504</v>
      </c>
      <c r="AI56" s="26">
        <v>150.76039379996399</v>
      </c>
      <c r="AJ56" s="26">
        <v>150.76039379996399</v>
      </c>
      <c r="AK56" s="52"/>
    </row>
    <row r="57" spans="1:37" s="63" customFormat="1" ht="15.75" x14ac:dyDescent="0.3">
      <c r="A57" s="199"/>
      <c r="B57" s="82" t="s">
        <v>12</v>
      </c>
      <c r="C57" s="26">
        <v>144.73140519029204</v>
      </c>
      <c r="D57" s="26">
        <v>144.73140519029204</v>
      </c>
      <c r="E57" s="26">
        <v>0</v>
      </c>
      <c r="F57" s="26">
        <v>20.634427376043924</v>
      </c>
      <c r="G57" s="26">
        <v>0</v>
      </c>
      <c r="H57" s="26">
        <v>48.738652854068285</v>
      </c>
      <c r="I57" s="26">
        <v>73.956352857439953</v>
      </c>
      <c r="J57" s="26">
        <v>181.97140676389478</v>
      </c>
      <c r="K57" s="26">
        <v>146.75651046280387</v>
      </c>
      <c r="L57" s="26">
        <v>235.66879368078352</v>
      </c>
      <c r="M57" s="26">
        <v>235.66879368078352</v>
      </c>
      <c r="N57" s="26">
        <v>0</v>
      </c>
      <c r="O57" s="26">
        <v>0</v>
      </c>
      <c r="P57" s="26">
        <v>0</v>
      </c>
      <c r="Q57" s="26">
        <v>0</v>
      </c>
      <c r="R57" s="26">
        <v>3.2802607048428833</v>
      </c>
      <c r="S57" s="26">
        <v>3.2802607048428833</v>
      </c>
      <c r="T57" s="26">
        <v>0</v>
      </c>
      <c r="U57" s="26">
        <v>29.539425683639791</v>
      </c>
      <c r="V57" s="26">
        <v>225.32134884224857</v>
      </c>
      <c r="W57" s="26">
        <v>195.01548944626762</v>
      </c>
      <c r="X57" s="26">
        <v>117.89950047315867</v>
      </c>
      <c r="Y57" s="26">
        <v>117.89950047315867</v>
      </c>
      <c r="Z57" s="26">
        <v>125.4318015790256</v>
      </c>
      <c r="AA57" s="26">
        <v>125.4318015790256</v>
      </c>
      <c r="AB57" s="26">
        <v>422.33404610937157</v>
      </c>
      <c r="AC57" s="26">
        <v>422.33404610937157</v>
      </c>
      <c r="AD57" s="26">
        <v>0</v>
      </c>
      <c r="AE57" s="26">
        <v>33.640764229316211</v>
      </c>
      <c r="AF57" s="26">
        <v>15.271450233369432</v>
      </c>
      <c r="AG57" s="26">
        <v>302.33787293512984</v>
      </c>
      <c r="AH57" s="26">
        <v>302.33787293512984</v>
      </c>
      <c r="AI57" s="26">
        <v>149.06819525486466</v>
      </c>
      <c r="AJ57" s="26">
        <v>149.06819525486466</v>
      </c>
      <c r="AK57" s="52"/>
    </row>
    <row r="58" spans="1:37" s="63" customFormat="1" ht="15.75" x14ac:dyDescent="0.3">
      <c r="A58" s="199"/>
      <c r="B58" s="82" t="s">
        <v>13</v>
      </c>
      <c r="C58" s="26">
        <v>691.45171234796248</v>
      </c>
      <c r="D58" s="26">
        <v>691.45171234796248</v>
      </c>
      <c r="E58" s="26">
        <v>0</v>
      </c>
      <c r="F58" s="26">
        <v>79.722523630765949</v>
      </c>
      <c r="G58" s="26">
        <v>16.324366255714086</v>
      </c>
      <c r="H58" s="26">
        <v>54.928853140859552</v>
      </c>
      <c r="I58" s="26">
        <v>93.011632739442064</v>
      </c>
      <c r="J58" s="26">
        <v>213.70198483758722</v>
      </c>
      <c r="K58" s="26">
        <v>175.01370825372973</v>
      </c>
      <c r="L58" s="26">
        <v>253.3895476224896</v>
      </c>
      <c r="M58" s="26">
        <v>253.3895476224896</v>
      </c>
      <c r="N58" s="26">
        <v>220.39883489799033</v>
      </c>
      <c r="O58" s="26">
        <v>220.39883489799033</v>
      </c>
      <c r="P58" s="26">
        <v>0</v>
      </c>
      <c r="Q58" s="26">
        <v>0</v>
      </c>
      <c r="R58" s="26">
        <v>1.6198909301077205</v>
      </c>
      <c r="S58" s="26">
        <v>1.6198909301077205</v>
      </c>
      <c r="T58" s="26">
        <v>0</v>
      </c>
      <c r="U58" s="26">
        <v>34.327562175860436</v>
      </c>
      <c r="V58" s="26">
        <v>278.58273154401303</v>
      </c>
      <c r="W58" s="26">
        <v>240.84608640093634</v>
      </c>
      <c r="X58" s="26">
        <v>84.239018176232776</v>
      </c>
      <c r="Y58" s="26">
        <v>84.239018176232776</v>
      </c>
      <c r="Z58" s="26">
        <v>184.31654034997001</v>
      </c>
      <c r="AA58" s="26">
        <v>184.31654034997001</v>
      </c>
      <c r="AB58" s="26">
        <v>603.4055709365847</v>
      </c>
      <c r="AC58" s="26">
        <v>603.4055709365847</v>
      </c>
      <c r="AD58" s="26">
        <v>0</v>
      </c>
      <c r="AE58" s="26">
        <v>56.347189829619573</v>
      </c>
      <c r="AF58" s="26">
        <v>25.579184212568236</v>
      </c>
      <c r="AG58" s="26">
        <v>286.92544525508907</v>
      </c>
      <c r="AH58" s="26">
        <v>286.92544525508907</v>
      </c>
      <c r="AI58" s="26">
        <v>149.05590828470812</v>
      </c>
      <c r="AJ58" s="26">
        <v>149.05590828470812</v>
      </c>
      <c r="AK58" s="52"/>
    </row>
    <row r="59" spans="1:37" s="63" customFormat="1" ht="15.75" x14ac:dyDescent="0.3">
      <c r="A59" s="200"/>
      <c r="B59" s="82" t="s">
        <v>14</v>
      </c>
      <c r="C59" s="26">
        <v>0</v>
      </c>
      <c r="D59" s="26">
        <v>0</v>
      </c>
      <c r="E59" s="26">
        <v>0</v>
      </c>
      <c r="F59" s="26">
        <v>209.81181098102914</v>
      </c>
      <c r="G59" s="26">
        <v>38.572987948469311</v>
      </c>
      <c r="H59" s="26">
        <v>54.411116175542119</v>
      </c>
      <c r="I59" s="26">
        <v>86.359741637500406</v>
      </c>
      <c r="J59" s="26">
        <v>207.31380784038583</v>
      </c>
      <c r="K59" s="26">
        <v>171.05697831360516</v>
      </c>
      <c r="L59" s="26">
        <v>234.14380012610138</v>
      </c>
      <c r="M59" s="26">
        <v>234.14380012610138</v>
      </c>
      <c r="N59" s="26">
        <v>0</v>
      </c>
      <c r="O59" s="26">
        <v>0</v>
      </c>
      <c r="P59" s="26">
        <v>0</v>
      </c>
      <c r="Q59" s="26">
        <v>0</v>
      </c>
      <c r="R59" s="26">
        <v>0.37347921702550618</v>
      </c>
      <c r="S59" s="26">
        <v>0.37347921702550618</v>
      </c>
      <c r="T59" s="26">
        <v>0</v>
      </c>
      <c r="U59" s="26">
        <v>32.147962340876944</v>
      </c>
      <c r="V59" s="26">
        <v>263.95614083761473</v>
      </c>
      <c r="W59" s="26">
        <v>228.15488267982229</v>
      </c>
      <c r="X59" s="26">
        <v>136.27463140548574</v>
      </c>
      <c r="Y59" s="26">
        <v>136.27463140548574</v>
      </c>
      <c r="Z59" s="26">
        <v>235.87113676168818</v>
      </c>
      <c r="AA59" s="26">
        <v>235.87113676168818</v>
      </c>
      <c r="AB59" s="26">
        <v>386.12673402600126</v>
      </c>
      <c r="AC59" s="26">
        <v>386.12673402600126</v>
      </c>
      <c r="AD59" s="26">
        <v>0</v>
      </c>
      <c r="AE59" s="26">
        <v>51.487824519655568</v>
      </c>
      <c r="AF59" s="26">
        <v>23.373242784156595</v>
      </c>
      <c r="AG59" s="26">
        <v>305.36965333943516</v>
      </c>
      <c r="AH59" s="26">
        <v>305.36965333943516</v>
      </c>
      <c r="AI59" s="26">
        <v>143.12438629411614</v>
      </c>
      <c r="AJ59" s="26">
        <v>143.12438629411614</v>
      </c>
      <c r="AK59" s="52"/>
    </row>
    <row r="60" spans="1:37" s="63" customFormat="1" ht="15.75" x14ac:dyDescent="0.3">
      <c r="A60" s="160">
        <v>2024</v>
      </c>
      <c r="B60" s="82" t="s">
        <v>11</v>
      </c>
      <c r="C60" s="26">
        <v>0</v>
      </c>
      <c r="D60" s="26">
        <v>0</v>
      </c>
      <c r="E60" s="26">
        <v>0</v>
      </c>
      <c r="F60" s="26">
        <v>73.606593882630392</v>
      </c>
      <c r="G60" s="26">
        <v>5.2352957473334252</v>
      </c>
      <c r="H60" s="26">
        <v>46.509664704293222</v>
      </c>
      <c r="I60" s="26">
        <v>61.410874516989111</v>
      </c>
      <c r="J60" s="26">
        <v>172.2889801708892</v>
      </c>
      <c r="K60" s="26">
        <v>137.58122065779091</v>
      </c>
      <c r="L60" s="26">
        <v>224.26124699967849</v>
      </c>
      <c r="M60" s="26">
        <v>224.26124699967849</v>
      </c>
      <c r="N60" s="26">
        <v>0</v>
      </c>
      <c r="O60" s="26">
        <v>0</v>
      </c>
      <c r="P60" s="26">
        <v>0</v>
      </c>
      <c r="Q60" s="26">
        <v>0</v>
      </c>
      <c r="R60" s="26">
        <v>5.0774903247378746E-2</v>
      </c>
      <c r="S60" s="26">
        <v>5.0774903247378746E-2</v>
      </c>
      <c r="T60" s="26">
        <v>0</v>
      </c>
      <c r="U60" s="26">
        <v>32.513053983969826</v>
      </c>
      <c r="V60" s="26">
        <v>257.72122786739646</v>
      </c>
      <c r="W60" s="26">
        <v>222.90249949024346</v>
      </c>
      <c r="X60" s="26">
        <v>174.73327857241301</v>
      </c>
      <c r="Y60" s="26">
        <v>174.73327857241301</v>
      </c>
      <c r="Z60" s="26">
        <v>233.52371957112027</v>
      </c>
      <c r="AA60" s="26">
        <v>233.52371957112027</v>
      </c>
      <c r="AB60" s="26">
        <v>338.68728315271505</v>
      </c>
      <c r="AC60" s="26">
        <v>338.68728315271505</v>
      </c>
      <c r="AD60" s="26">
        <v>0</v>
      </c>
      <c r="AE60" s="26">
        <v>37.410614179611137</v>
      </c>
      <c r="AF60" s="26">
        <v>16.982798867150731</v>
      </c>
      <c r="AG60" s="26">
        <v>328.54356446971235</v>
      </c>
      <c r="AH60" s="26">
        <v>328.54356446971235</v>
      </c>
      <c r="AI60" s="26">
        <v>135.60330051666966</v>
      </c>
      <c r="AJ60" s="26">
        <v>135.60330051666966</v>
      </c>
      <c r="AK60" s="52"/>
    </row>
    <row r="61" spans="1:37" ht="31.5" customHeight="1" x14ac:dyDescent="0.25">
      <c r="A61" s="112" t="s">
        <v>15</v>
      </c>
      <c r="B61" s="45" t="s">
        <v>16</v>
      </c>
      <c r="C61" s="23">
        <f t="shared" ref="C61:D61" si="0">(C59/C58-1)*100</f>
        <v>-100</v>
      </c>
      <c r="D61" s="23">
        <f t="shared" si="0"/>
        <v>-100</v>
      </c>
      <c r="E61" s="23" t="s">
        <v>26</v>
      </c>
      <c r="F61" s="23">
        <f>(F59/F58-1)*100</f>
        <v>163.17758322951539</v>
      </c>
      <c r="G61" s="23">
        <f t="shared" ref="G61:AJ61" si="1">(G59/G58-1)*100</f>
        <v>136.29087551847502</v>
      </c>
      <c r="H61" s="23">
        <f t="shared" si="1"/>
        <v>-0.94255921198599379</v>
      </c>
      <c r="I61" s="23">
        <f t="shared" si="1"/>
        <v>-7.1516765226301571</v>
      </c>
      <c r="J61" s="23">
        <f t="shared" si="1"/>
        <v>-2.9892923091268342</v>
      </c>
      <c r="K61" s="23">
        <f t="shared" si="1"/>
        <v>-2.2608114413461999</v>
      </c>
      <c r="L61" s="23">
        <f t="shared" si="1"/>
        <v>-7.5953202004454212</v>
      </c>
      <c r="M61" s="23">
        <f t="shared" si="1"/>
        <v>-7.5953202004454212</v>
      </c>
      <c r="N61" s="23">
        <f t="shared" si="1"/>
        <v>-100</v>
      </c>
      <c r="O61" s="23">
        <f t="shared" si="1"/>
        <v>-100</v>
      </c>
      <c r="P61" s="23" t="s">
        <v>26</v>
      </c>
      <c r="Q61" s="23" t="s">
        <v>26</v>
      </c>
      <c r="R61" s="23">
        <f t="shared" si="1"/>
        <v>-76.944175062411745</v>
      </c>
      <c r="S61" s="23">
        <f t="shared" si="1"/>
        <v>-76.944175062411745</v>
      </c>
      <c r="T61" s="23" t="s">
        <v>26</v>
      </c>
      <c r="U61" s="23">
        <f t="shared" si="1"/>
        <v>-6.3494163197997615</v>
      </c>
      <c r="V61" s="23">
        <f t="shared" si="1"/>
        <v>-5.2503579907240088</v>
      </c>
      <c r="W61" s="23">
        <f t="shared" si="1"/>
        <v>-5.2694249305703984</v>
      </c>
      <c r="X61" s="23">
        <f t="shared" si="1"/>
        <v>61.771390925273508</v>
      </c>
      <c r="Y61" s="23">
        <f t="shared" si="1"/>
        <v>61.771390925273508</v>
      </c>
      <c r="Z61" s="23">
        <f t="shared" si="1"/>
        <v>27.970683647723192</v>
      </c>
      <c r="AA61" s="23">
        <f t="shared" si="1"/>
        <v>27.970683647723192</v>
      </c>
      <c r="AB61" s="23">
        <f t="shared" si="1"/>
        <v>-36.008755532921413</v>
      </c>
      <c r="AC61" s="23">
        <f t="shared" si="1"/>
        <v>-36.008755532921413</v>
      </c>
      <c r="AD61" s="23" t="s">
        <v>26</v>
      </c>
      <c r="AE61" s="23">
        <f t="shared" si="1"/>
        <v>-8.6239709995433067</v>
      </c>
      <c r="AF61" s="23">
        <f t="shared" si="1"/>
        <v>-8.623970999543296</v>
      </c>
      <c r="AG61" s="23">
        <f t="shared" si="1"/>
        <v>6.4282232159466934</v>
      </c>
      <c r="AH61" s="23">
        <f t="shared" si="1"/>
        <v>6.4282232159466934</v>
      </c>
      <c r="AI61" s="23">
        <f t="shared" si="1"/>
        <v>-3.9793940802818284</v>
      </c>
      <c r="AJ61" s="23">
        <f t="shared" si="1"/>
        <v>-3.9793940802818284</v>
      </c>
    </row>
    <row r="62" spans="1:37" ht="24.75" customHeight="1" x14ac:dyDescent="0.25">
      <c r="A62" s="113"/>
      <c r="B62" s="48" t="s">
        <v>17</v>
      </c>
      <c r="C62" s="23" t="s">
        <v>26</v>
      </c>
      <c r="D62" s="23" t="s">
        <v>26</v>
      </c>
      <c r="E62" s="23" t="s">
        <v>26</v>
      </c>
      <c r="F62" s="23">
        <f>(F59/F55-1)*100</f>
        <v>9.0660781668905344E-2</v>
      </c>
      <c r="G62" s="23">
        <f t="shared" ref="G62:AJ62" si="2">(G59/G55-1)*100</f>
        <v>15.592786928799152</v>
      </c>
      <c r="H62" s="23">
        <f t="shared" si="2"/>
        <v>-13.756431226153653</v>
      </c>
      <c r="I62" s="23">
        <f t="shared" si="2"/>
        <v>-30.284717289338392</v>
      </c>
      <c r="J62" s="23">
        <f t="shared" si="2"/>
        <v>10.297905160804488</v>
      </c>
      <c r="K62" s="23">
        <f t="shared" si="2"/>
        <v>2.5063438442154196</v>
      </c>
      <c r="L62" s="23">
        <f t="shared" si="2"/>
        <v>-3.3152104818613637</v>
      </c>
      <c r="M62" s="23">
        <f t="shared" si="2"/>
        <v>-3.3152104818613637</v>
      </c>
      <c r="N62" s="23" t="s">
        <v>26</v>
      </c>
      <c r="O62" s="23" t="s">
        <v>26</v>
      </c>
      <c r="P62" s="23" t="s">
        <v>26</v>
      </c>
      <c r="Q62" s="23" t="s">
        <v>26</v>
      </c>
      <c r="R62" s="23">
        <f t="shared" si="2"/>
        <v>-82.659450366131409</v>
      </c>
      <c r="S62" s="23">
        <f t="shared" si="2"/>
        <v>-82.659450366131409</v>
      </c>
      <c r="T62" s="23">
        <f t="shared" si="2"/>
        <v>-100</v>
      </c>
      <c r="U62" s="23">
        <f t="shared" si="2"/>
        <v>14.769340580845981</v>
      </c>
      <c r="V62" s="23">
        <f t="shared" si="2"/>
        <v>-4.8462135492576497</v>
      </c>
      <c r="W62" s="23">
        <f t="shared" si="2"/>
        <v>-6.897537017761179</v>
      </c>
      <c r="X62" s="23">
        <f>(X59/X55-1)*100</f>
        <v>339.34143882654757</v>
      </c>
      <c r="Y62" s="23">
        <f t="shared" si="2"/>
        <v>339.34143882654757</v>
      </c>
      <c r="Z62" s="23">
        <f t="shared" si="2"/>
        <v>156.94722175010597</v>
      </c>
      <c r="AA62" s="23">
        <f t="shared" si="2"/>
        <v>156.94722175010597</v>
      </c>
      <c r="AB62" s="23">
        <f t="shared" si="2"/>
        <v>-4.2186049555074545</v>
      </c>
      <c r="AC62" s="23">
        <f t="shared" si="2"/>
        <v>-4.2186049555074545</v>
      </c>
      <c r="AD62" s="23" t="s">
        <v>26</v>
      </c>
      <c r="AE62" s="23">
        <f t="shared" si="2"/>
        <v>3.9958305994967303</v>
      </c>
      <c r="AF62" s="23">
        <f t="shared" si="2"/>
        <v>3.9958305994967525</v>
      </c>
      <c r="AG62" s="23">
        <f t="shared" si="2"/>
        <v>70.294100119761936</v>
      </c>
      <c r="AH62" s="23">
        <f t="shared" si="2"/>
        <v>70.294100119761936</v>
      </c>
      <c r="AI62" s="23">
        <f t="shared" si="2"/>
        <v>-0.19485775426958396</v>
      </c>
      <c r="AJ62" s="23">
        <f t="shared" si="2"/>
        <v>-0.19485775426958396</v>
      </c>
      <c r="AK62" s="63"/>
    </row>
    <row r="63" spans="1:37" ht="32.25" customHeight="1" x14ac:dyDescent="0.25">
      <c r="A63" s="22" t="s">
        <v>24</v>
      </c>
      <c r="B63" s="9"/>
      <c r="C63" s="23" t="s">
        <v>26</v>
      </c>
      <c r="D63" s="23" t="s">
        <v>26</v>
      </c>
      <c r="E63" s="26">
        <f>E3*(E59-E58)/'TABLEAU 1'!$D$58</f>
        <v>0</v>
      </c>
      <c r="F63" s="26">
        <f>F3*(F59-F58)/'TABLEAU 1'!$D$58</f>
        <v>0.86855067072020398</v>
      </c>
      <c r="G63" s="26">
        <f>G3*(G59-G58)/'TABLEAU 1'!$D$58</f>
        <v>0.33899944910752389</v>
      </c>
      <c r="H63" s="26">
        <f>H3*(H59-H58)/'TABLEAU 1'!$D$58</f>
        <v>-1.9739352080995411E-3</v>
      </c>
      <c r="I63" s="26">
        <f>I3*(I59-I58)/'TABLEAU 1'!$D$58</f>
        <v>-0.92068890984007679</v>
      </c>
      <c r="J63" s="26">
        <f>J3*(J59-J58)/'TABLEAU 1'!$D$58</f>
        <v>-2.4552222979291618</v>
      </c>
      <c r="K63" s="26">
        <f>K3*(K59-K58)/'TABLEAU 1'!$D$58</f>
        <v>0</v>
      </c>
      <c r="L63" s="26">
        <f>L3*(L59-L58)/'TABLEAU 1'!$D$58</f>
        <v>-0.50733042788165161</v>
      </c>
      <c r="M63" s="26">
        <f>M3*(M59-M58)/'TABLEAU 1'!$D$58</f>
        <v>0</v>
      </c>
      <c r="N63" s="26" t="s">
        <v>26</v>
      </c>
      <c r="O63" s="26" t="s">
        <v>26</v>
      </c>
      <c r="P63" s="26">
        <f>P3*(P59-P58)/'TABLEAU 1'!$F$58</f>
        <v>0</v>
      </c>
      <c r="Q63" s="26">
        <f>Q3*(Q59-Q58)/'TABLEAU 1'!$F$58</f>
        <v>0</v>
      </c>
      <c r="R63" s="26">
        <f>R3*(R59-R58)/'TABLEAU 1'!$F$58</f>
        <v>-333.72987204187388</v>
      </c>
      <c r="S63" s="26">
        <f>S3*(S59-S58)/'TABLEAU 1'!$F$58</f>
        <v>0</v>
      </c>
      <c r="T63" s="26">
        <f>T3*(T59-T58)/'TABLEAU 1'!$G$58</f>
        <v>0</v>
      </c>
      <c r="U63" s="26">
        <f>U3*(U59-U58)/'TABLEAU 1'!$G$58</f>
        <v>-7.3849368703410009E-2</v>
      </c>
      <c r="V63" s="26">
        <f>V3*(V59-V58)/'TABLEAU 1'!$G$58</f>
        <v>-3.4589254040789421</v>
      </c>
      <c r="W63" s="26">
        <f>W3*(W59-W58)/'TABLEAU 1'!$G$58</f>
        <v>0</v>
      </c>
      <c r="X63" s="26">
        <f>X3*(X59-X58)/'TABLEAU 1'!$G$58</f>
        <v>13.93343410477596</v>
      </c>
      <c r="Y63" s="26">
        <f>Y3*(Y59-Y58)/'TABLEAU 1'!$G$58</f>
        <v>0</v>
      </c>
      <c r="Z63" s="26">
        <f>Z3*(Z59-Z58)/'TABLEAU 1'!$H$58</f>
        <v>14.891333933021347</v>
      </c>
      <c r="AA63" s="26">
        <f>AA3*(AA59-AA58)/'TABLEAU 1'!$H$58</f>
        <v>0</v>
      </c>
      <c r="AB63" s="26">
        <f>AB3*(AB59-AB58)/'TABLEAU 1'!$H$58</f>
        <v>-17.936944627962344</v>
      </c>
      <c r="AC63" s="26">
        <f>AC3*(AC59-AC58)/'TABLEAU 1'!$H$58</f>
        <v>0</v>
      </c>
      <c r="AD63" s="26">
        <f>AD3*(AD59-AD58)/'TABLEAU 1'!$I$58</f>
        <v>0</v>
      </c>
      <c r="AE63" s="26">
        <f>AE3*(AE59-AE58)/'TABLEAU 1'!$I$58</f>
        <v>-9.4378719162715168</v>
      </c>
      <c r="AF63" s="26">
        <f>AF3*(AF59-AF58)/'TABLEAU 1'!$I$58</f>
        <v>0</v>
      </c>
      <c r="AG63" s="26">
        <f>AG3*(AG59-AG58)/'TABLEAU 1'!$J$58</f>
        <v>4.9815927841960219</v>
      </c>
      <c r="AH63" s="26">
        <f>AH3*(AH59-AH58)/'TABLEAU 1'!$J$58</f>
        <v>0</v>
      </c>
      <c r="AI63" s="26">
        <f>AI3*(AI59-AI58)/'TABLEAU 1'!$J$58</f>
        <v>-0.72614746188367651</v>
      </c>
      <c r="AJ63" s="26">
        <f>AJ3*(AJ59-AJ58)/'TABLEAU 1'!$J$58</f>
        <v>0</v>
      </c>
      <c r="AK63" s="85"/>
    </row>
    <row r="64" spans="1:37" ht="42.75" customHeight="1" x14ac:dyDescent="0.25">
      <c r="A64" s="22" t="s">
        <v>25</v>
      </c>
      <c r="B64" s="9"/>
      <c r="C64" s="23" t="s">
        <v>26</v>
      </c>
      <c r="D64" s="23" t="s">
        <v>26</v>
      </c>
      <c r="E64" s="26">
        <f>E3*(E59-E55)/'TABLEAU 1'!$D$58</f>
        <v>0</v>
      </c>
      <c r="F64" s="26">
        <f>F3*(F59-F55)/'TABLEAU 1'!$D$58</f>
        <v>1.2688475942917983E-3</v>
      </c>
      <c r="G64" s="26">
        <f>G3*(G59-G55)/'TABLEAU 1'!$D$58</f>
        <v>7.9281557305248718E-2</v>
      </c>
      <c r="H64" s="26">
        <f>H3*(H59-H55)/'TABLEAU 1'!$D$58</f>
        <v>-3.3089516132053944E-2</v>
      </c>
      <c r="I64" s="26">
        <f>I3*(I59-I55)/'TABLEAU 1'!$D$58</f>
        <v>-5.1924777766792891</v>
      </c>
      <c r="J64" s="26">
        <f>J3*(J59-J55)/'TABLEAU 1'!$D$58</f>
        <v>7.4391571186440855</v>
      </c>
      <c r="K64" s="26">
        <f>K3*(K59-K55)/'TABLEAU 1'!$D$58</f>
        <v>0</v>
      </c>
      <c r="L64" s="26">
        <f>L3*(L59-L55)/'TABLEAU 1'!$D$58</f>
        <v>-0.21163707001003548</v>
      </c>
      <c r="M64" s="26">
        <f>M3*(M59-M55)/'TABLEAU 1'!$D$58</f>
        <v>0</v>
      </c>
      <c r="N64" s="26" t="s">
        <v>26</v>
      </c>
      <c r="O64" s="26" t="s">
        <v>26</v>
      </c>
      <c r="P64" s="26">
        <f>P3*(P59-P55)/'TABLEAU 1'!$F$58</f>
        <v>0</v>
      </c>
      <c r="Q64" s="26">
        <f>Q3*(Q59-Q55)/'TABLEAU 1'!$F$58</f>
        <v>0</v>
      </c>
      <c r="R64" s="26">
        <f>R3*(R59-R55)/'TABLEAU 1'!$F$58</f>
        <v>-476.68298935972371</v>
      </c>
      <c r="S64" s="26">
        <f>S3*(S59-S55)/'TABLEAU 1'!$F$58</f>
        <v>0</v>
      </c>
      <c r="T64" s="26">
        <f>T3*(T59-T55)/'TABLEAU 1'!$G$58</f>
        <v>-1.6662304006206075</v>
      </c>
      <c r="U64" s="26">
        <f>U3*(U59-U55)/'TABLEAU 1'!$G$58</f>
        <v>0.14017116753694897</v>
      </c>
      <c r="V64" s="26">
        <f>V3*(V59-V55)/'TABLEAU 1'!$G$58</f>
        <v>-3.1791156725509087</v>
      </c>
      <c r="W64" s="26">
        <f>W3*(W59-W55)/'TABLEAU 1'!$G$58</f>
        <v>0</v>
      </c>
      <c r="X64" s="26">
        <f>X3*(X59-X55)/'TABLEAU 1'!$G$58</f>
        <v>28.184298902127587</v>
      </c>
      <c r="Y64" s="26">
        <f>Y3*(Y59-Y55)/'TABLEAU 1'!$G$58</f>
        <v>0</v>
      </c>
      <c r="Z64" s="26">
        <f>Z3*(Z59-Z55)/'TABLEAU 1'!$H$58</f>
        <v>41.615078426758963</v>
      </c>
      <c r="AA64" s="26">
        <f>AA3*(AA59-AA55)/'TABLEAU 1'!$H$58</f>
        <v>0</v>
      </c>
      <c r="AB64" s="26">
        <f>AB3*(AB59-AB55)/'TABLEAU 1'!$H$58</f>
        <v>-1.4039402060730499</v>
      </c>
      <c r="AC64" s="26">
        <f>AC3*(AC59-AC55)/'TABLEAU 1'!$H$58</f>
        <v>0</v>
      </c>
      <c r="AD64" s="26">
        <f>AD3*(AD59-AD55)/'TABLEAU 1'!$I$58</f>
        <v>0</v>
      </c>
      <c r="AE64" s="26">
        <f>AE3*(AE59-AE55)/'TABLEAU 1'!$I$58</f>
        <v>3.8422906395366416</v>
      </c>
      <c r="AF64" s="26">
        <f>AF3*(AF59-AF55)/'TABLEAU 1'!$I$58</f>
        <v>0</v>
      </c>
      <c r="AG64" s="26">
        <f>AG3*(AG59-AG55)/'TABLEAU 1'!$J$58</f>
        <v>34.045001694471033</v>
      </c>
      <c r="AH64" s="26">
        <f>AH3*(AH59-AH55)/'TABLEAU 1'!$J$58</f>
        <v>0</v>
      </c>
      <c r="AI64" s="26">
        <f>AI3*(AI59-AI55)/'TABLEAU 1'!$J$58</f>
        <v>-3.4208741034370785E-2</v>
      </c>
      <c r="AJ64" s="26">
        <f>AJ3*(AJ59-AJ55)/'TABLEAU 1'!$J$58</f>
        <v>0</v>
      </c>
      <c r="AK64" s="85"/>
    </row>
    <row r="65" spans="1:36" ht="23.25" customHeight="1" x14ac:dyDescent="0.25">
      <c r="A65" s="180" t="s">
        <v>15</v>
      </c>
      <c r="B65" s="6" t="s">
        <v>16</v>
      </c>
      <c r="C65" s="23" t="s">
        <v>26</v>
      </c>
      <c r="D65" s="23" t="s">
        <v>26</v>
      </c>
      <c r="E65" s="23" t="s">
        <v>26</v>
      </c>
      <c r="F65" s="23">
        <f>(F60/F59-1)*100</f>
        <v>-64.917802511467855</v>
      </c>
      <c r="G65" s="23">
        <f t="shared" ref="G65:AJ65" si="3">(G60/G59-1)*100</f>
        <v>-86.427559736032379</v>
      </c>
      <c r="H65" s="23">
        <f t="shared" si="3"/>
        <v>-14.521759571623372</v>
      </c>
      <c r="I65" s="23">
        <f t="shared" si="3"/>
        <v>-28.889464752263262</v>
      </c>
      <c r="J65" s="23">
        <f t="shared" si="3"/>
        <v>-16.894594737492252</v>
      </c>
      <c r="K65" s="23">
        <f t="shared" si="3"/>
        <v>-19.569945632058282</v>
      </c>
      <c r="L65" s="23">
        <f t="shared" si="3"/>
        <v>-4.2207195411966936</v>
      </c>
      <c r="M65" s="23">
        <f t="shared" si="3"/>
        <v>-4.2207195411966936</v>
      </c>
      <c r="N65" s="23" t="s">
        <v>26</v>
      </c>
      <c r="O65" s="23" t="s">
        <v>26</v>
      </c>
      <c r="P65" s="23" t="s">
        <v>26</v>
      </c>
      <c r="Q65" s="23" t="s">
        <v>26</v>
      </c>
      <c r="R65" s="23">
        <f t="shared" si="3"/>
        <v>-86.404891910247542</v>
      </c>
      <c r="S65" s="23">
        <f t="shared" si="3"/>
        <v>-86.404891910247542</v>
      </c>
      <c r="T65" s="23" t="s">
        <v>26</v>
      </c>
      <c r="U65" s="23">
        <f t="shared" si="3"/>
        <v>1.1356602923124015</v>
      </c>
      <c r="V65" s="23">
        <f t="shared" si="3"/>
        <v>-2.3621018819387718</v>
      </c>
      <c r="W65" s="23">
        <f t="shared" si="3"/>
        <v>-2.3021129891617087</v>
      </c>
      <c r="X65" s="23">
        <f t="shared" si="3"/>
        <v>28.221428133966775</v>
      </c>
      <c r="Y65" s="23">
        <f t="shared" si="3"/>
        <v>28.221428133966775</v>
      </c>
      <c r="Z65" s="23">
        <f t="shared" si="3"/>
        <v>-0.99521171720964308</v>
      </c>
      <c r="AA65" s="23">
        <f t="shared" si="3"/>
        <v>-0.99521171720964308</v>
      </c>
      <c r="AB65" s="23">
        <f t="shared" si="3"/>
        <v>-12.285979367098598</v>
      </c>
      <c r="AC65" s="23">
        <f t="shared" si="3"/>
        <v>-12.285979367098598</v>
      </c>
      <c r="AD65" s="23" t="s">
        <v>26</v>
      </c>
      <c r="AE65" s="23">
        <f t="shared" si="3"/>
        <v>-27.340852854776244</v>
      </c>
      <c r="AF65" s="23">
        <f t="shared" si="3"/>
        <v>-27.340852854776255</v>
      </c>
      <c r="AG65" s="23">
        <f t="shared" si="3"/>
        <v>7.5888061819024744</v>
      </c>
      <c r="AH65" s="23">
        <f t="shared" si="3"/>
        <v>7.5888061819024744</v>
      </c>
      <c r="AI65" s="23">
        <f t="shared" si="3"/>
        <v>-5.2549296260323342</v>
      </c>
      <c r="AJ65" s="23">
        <f t="shared" si="3"/>
        <v>-5.2549296260323342</v>
      </c>
    </row>
    <row r="66" spans="1:36" ht="22.5" customHeight="1" x14ac:dyDescent="0.25">
      <c r="A66" s="181"/>
      <c r="B66" s="7" t="s">
        <v>17</v>
      </c>
      <c r="C66" s="23" t="s">
        <v>26</v>
      </c>
      <c r="D66" s="23" t="s">
        <v>26</v>
      </c>
      <c r="E66" s="23" t="s">
        <v>26</v>
      </c>
      <c r="F66" s="34">
        <f>(F60/F56-1)*100</f>
        <v>0.18809987028149955</v>
      </c>
      <c r="G66" s="34">
        <f t="shared" ref="G66:AJ66" si="4">(G60/G56-1)*100</f>
        <v>-56.432484276149552</v>
      </c>
      <c r="H66" s="34">
        <f t="shared" si="4"/>
        <v>-26.459004123209851</v>
      </c>
      <c r="I66" s="34">
        <f t="shared" si="4"/>
        <v>-14.423076923076916</v>
      </c>
      <c r="J66" s="34">
        <f t="shared" si="4"/>
        <v>-2.0164004664121937</v>
      </c>
      <c r="K66" s="34">
        <f t="shared" si="4"/>
        <v>-3.7760379379364717</v>
      </c>
      <c r="L66" s="34">
        <f t="shared" si="4"/>
        <v>40.762136879972985</v>
      </c>
      <c r="M66" s="34">
        <f t="shared" si="4"/>
        <v>40.762136879972985</v>
      </c>
      <c r="N66" s="23" t="s">
        <v>26</v>
      </c>
      <c r="O66" s="23" t="s">
        <v>26</v>
      </c>
      <c r="P66" s="23" t="s">
        <v>26</v>
      </c>
      <c r="Q66" s="23" t="s">
        <v>26</v>
      </c>
      <c r="R66" s="34">
        <f t="shared" si="4"/>
        <v>-94.085052156613642</v>
      </c>
      <c r="S66" s="34">
        <f t="shared" si="4"/>
        <v>-94.085052156613642</v>
      </c>
      <c r="T66" s="34" t="s">
        <v>26</v>
      </c>
      <c r="U66" s="34">
        <f t="shared" si="4"/>
        <v>-35.174113780765822</v>
      </c>
      <c r="V66" s="34">
        <f t="shared" si="4"/>
        <v>-0.41245485229101098</v>
      </c>
      <c r="W66" s="34">
        <f t="shared" si="4"/>
        <v>-1.3516194303992535</v>
      </c>
      <c r="X66" s="34">
        <f t="shared" si="4"/>
        <v>132.63380610286123</v>
      </c>
      <c r="Y66" s="34">
        <f t="shared" si="4"/>
        <v>132.63380610286123</v>
      </c>
      <c r="Z66" s="34">
        <f t="shared" si="4"/>
        <v>42.51925935937291</v>
      </c>
      <c r="AA66" s="34">
        <f t="shared" si="4"/>
        <v>42.51925935937291</v>
      </c>
      <c r="AB66" s="34">
        <f t="shared" si="4"/>
        <v>-2.0835319042990186</v>
      </c>
      <c r="AC66" s="34">
        <f t="shared" si="4"/>
        <v>-2.0835319042990186</v>
      </c>
      <c r="AD66" s="34" t="s">
        <v>26</v>
      </c>
      <c r="AE66" s="34">
        <f t="shared" si="4"/>
        <v>-2.0281475622420997</v>
      </c>
      <c r="AF66" s="34">
        <f t="shared" si="4"/>
        <v>-2.0281475622420997</v>
      </c>
      <c r="AG66" s="34">
        <f t="shared" si="4"/>
        <v>17.250609078235769</v>
      </c>
      <c r="AH66" s="34">
        <f t="shared" si="4"/>
        <v>17.250609078235769</v>
      </c>
      <c r="AI66" s="34">
        <f t="shared" si="4"/>
        <v>-10.053763393192961</v>
      </c>
      <c r="AJ66" s="34">
        <f t="shared" si="4"/>
        <v>-10.053763393192961</v>
      </c>
    </row>
    <row r="67" spans="1:36" ht="41.25" customHeight="1" x14ac:dyDescent="0.25">
      <c r="A67" s="22" t="s">
        <v>24</v>
      </c>
      <c r="B67" s="26"/>
      <c r="C67" s="23" t="s">
        <v>26</v>
      </c>
      <c r="D67" s="23" t="s">
        <v>26</v>
      </c>
      <c r="E67" s="26">
        <f>E3*(E60-E59)/'TABLEAU 1'!$D$59</f>
        <v>0</v>
      </c>
      <c r="F67" s="26">
        <f>F3*(F60-F59)/'TABLEAU 1'!$D$59</f>
        <v>-1.1174892571178221</v>
      </c>
      <c r="G67" s="26">
        <f>G3*(G60-G59)/'TABLEAU 1'!$D$59</f>
        <v>-0.62420522841034398</v>
      </c>
      <c r="H67" s="26">
        <f>H3*(H60-H59)/'TABLEAU 1'!$D$59</f>
        <v>-3.7019162158711233E-2</v>
      </c>
      <c r="I67" s="26">
        <f>I3*(I60-I59)/'TABLEAU 1'!$D$59</f>
        <v>-4.2434061318698912</v>
      </c>
      <c r="J67" s="26">
        <f>J3*(J60-J59)/'TABLEAU 1'!$D$59</f>
        <v>-16.541918420727278</v>
      </c>
      <c r="K67" s="26">
        <f>K3*(K60-K59)/'TABLEAU 1'!$D$59</f>
        <v>0</v>
      </c>
      <c r="L67" s="26">
        <f>L3*(L60-L59)/'TABLEAU 1'!$D$59</f>
        <v>-0.3201262396504263</v>
      </c>
      <c r="M67" s="26">
        <f>M3*(M60-M59)/'TABLEAU 1'!$D$59</f>
        <v>0</v>
      </c>
      <c r="N67" s="23" t="s">
        <v>26</v>
      </c>
      <c r="O67" s="23" t="s">
        <v>26</v>
      </c>
      <c r="P67" s="26">
        <f>P3*(P60-P59)/'TABLEAU 1'!$F$59</f>
        <v>0</v>
      </c>
      <c r="Q67" s="26">
        <f>Q3*(Q60-Q59)/'TABLEAU 1'!$F$59</f>
        <v>0</v>
      </c>
      <c r="R67" s="26">
        <f>R3*(R60-R59)/'TABLEAU 1'!$F$59</f>
        <v>-635.55869758311553</v>
      </c>
      <c r="S67" s="26">
        <f>S3*(S60-S59)/'TABLEAU 1'!$F$59</f>
        <v>0</v>
      </c>
      <c r="T67" s="26">
        <f>T3*(T60-T59)/'TABLEAU 1'!$G$59</f>
        <v>0</v>
      </c>
      <c r="U67" s="26">
        <f>U3*(U60-U59)/'TABLEAU 1'!$G$59</f>
        <v>1.1365793665620636E-2</v>
      </c>
      <c r="V67" s="26">
        <f>V3*(V60-V59)/'TABLEAU 1'!$G$59</f>
        <v>-1.3547411972356223</v>
      </c>
      <c r="W67" s="26">
        <f>W3*(W60-W59)/'TABLEAU 1'!$G$59</f>
        <v>0</v>
      </c>
      <c r="X67" s="26">
        <f>X3*(X60-X59)/'TABLEAU 1'!$G$59</f>
        <v>9.4619216832706083</v>
      </c>
      <c r="Y67" s="26">
        <f>Y3*(Y60-Y59)/'TABLEAU 1'!$G$59</f>
        <v>0</v>
      </c>
      <c r="Z67" s="26">
        <f>Z3*(Z60-Z59)/'TABLEAU 1'!$H$59</f>
        <v>-0.71067931838601306</v>
      </c>
      <c r="AA67" s="26">
        <f>AA3*(AA60-AA59)/'TABLEAU 1'!$H$59</f>
        <v>0</v>
      </c>
      <c r="AB67" s="26">
        <f>AB3*(AB60-AB59)/'TABLEAU 1'!$H$59</f>
        <v>-4.104761026059097</v>
      </c>
      <c r="AC67" s="26">
        <f>AC3*(AC60-AC59)/'TABLEAU 1'!$H$59</f>
        <v>0</v>
      </c>
      <c r="AD67" s="26">
        <f>AD3*(AD60-AD59)/'TABLEAU 1'!$I$59</f>
        <v>0</v>
      </c>
      <c r="AE67" s="26">
        <f>AE3*(AE60-AE59)/'TABLEAU 1'!$I$59</f>
        <v>-37.628840318816437</v>
      </c>
      <c r="AF67" s="26">
        <f>AF3*(AF60-AF59)/'TABLEAU 1'!$I$59</f>
        <v>0</v>
      </c>
      <c r="AG67" s="26">
        <f>AG3*(AG60-AG59)/'TABLEAU 1'!$J$59</f>
        <v>5.9418313000039493</v>
      </c>
      <c r="AH67" s="26">
        <f>AH3*(AH60-AH59)/'TABLEAU 1'!$J$59</f>
        <v>0</v>
      </c>
      <c r="AI67" s="26">
        <f>AI3*(AI60-AI59)/'TABLEAU 1'!$J$59</f>
        <v>-0.8740816243839773</v>
      </c>
      <c r="AJ67" s="26">
        <f>AJ3*(AJ60-AJ59)/'TABLEAU 1'!$J$59</f>
        <v>0</v>
      </c>
    </row>
    <row r="68" spans="1:36" ht="45" x14ac:dyDescent="0.25">
      <c r="A68" s="22" t="s">
        <v>25</v>
      </c>
      <c r="B68" s="26"/>
      <c r="C68" s="23" t="s">
        <v>26</v>
      </c>
      <c r="D68" s="23" t="s">
        <v>26</v>
      </c>
      <c r="E68" s="26">
        <f>E3*(E60-E56)/'TABLEAU 1'!$D$59</f>
        <v>0</v>
      </c>
      <c r="F68" s="26">
        <f>F3*(F60-F56)/'TABLEAU 1'!$D$59</f>
        <v>1.1338058446823897E-3</v>
      </c>
      <c r="G68" s="26">
        <f>G3*(G60-G56)/'TABLEAU 1'!$D$59</f>
        <v>-0.12696951556483793</v>
      </c>
      <c r="H68" s="26">
        <f>H3*(H60-H56)/'TABLEAU 1'!$D$59</f>
        <v>-7.8398346681288561E-2</v>
      </c>
      <c r="I68" s="26">
        <f>I3*(I60-I56)/'TABLEAU 1'!$D$59</f>
        <v>-1.7603957201933584</v>
      </c>
      <c r="J68" s="26">
        <f>J3*(J60-J56)/'TABLEAU 1'!$D$59</f>
        <v>-1.6745216517592005</v>
      </c>
      <c r="K68" s="26">
        <f>K3*(K60-K56)/'TABLEAU 1'!$D$59</f>
        <v>0</v>
      </c>
      <c r="L68" s="26">
        <f>L3*(L60-L56)/'TABLEAU 1'!$D$59</f>
        <v>2.1036691596536552</v>
      </c>
      <c r="M68" s="26">
        <f>M3*(M60-M56)/'TABLEAU 1'!$D$59</f>
        <v>0</v>
      </c>
      <c r="N68" s="26" t="s">
        <v>26</v>
      </c>
      <c r="O68" s="26" t="s">
        <v>26</v>
      </c>
      <c r="P68" s="26">
        <f>P3*(P60-P56)/'TABLEAU 1'!$F$59</f>
        <v>0</v>
      </c>
      <c r="Q68" s="26">
        <f>Q3*(Q60-Q56)/'TABLEAU 1'!$F$59</f>
        <v>0</v>
      </c>
      <c r="R68" s="26">
        <f>R3*(R60-R56)/'TABLEAU 1'!$F$59</f>
        <v>-1590.6319826946976</v>
      </c>
      <c r="S68" s="26">
        <f>S3*(S60-S56)/'TABLEAU 1'!$F$59</f>
        <v>0</v>
      </c>
      <c r="T68" s="26">
        <f>T3*(T60-T56)/'TABLEAU 1'!$G$59</f>
        <v>0</v>
      </c>
      <c r="U68" s="26">
        <f>U3*(U60-U56)/'TABLEAU 1'!$G$59</f>
        <v>-0.54919976421622685</v>
      </c>
      <c r="V68" s="26">
        <f>V3*(V60-V56)/'TABLEAU 1'!$G$59</f>
        <v>-0.23192497791505165</v>
      </c>
      <c r="W68" s="26">
        <f>W3*(W60-W56)/'TABLEAU 1'!$G$59</f>
        <v>0</v>
      </c>
      <c r="X68" s="26">
        <f>X3*(X60-X56)/'TABLEAU 1'!$G$59</f>
        <v>24.509947319441888</v>
      </c>
      <c r="Y68" s="26">
        <f>Y3*(Y60-Y56)/'TABLEAU 1'!$G$59</f>
        <v>0</v>
      </c>
      <c r="Z68" s="26">
        <f>Z3*(Z60-Z56)/'TABLEAU 1'!$H$59</f>
        <v>21.092425807947265</v>
      </c>
      <c r="AA68" s="26">
        <f>AA3*(AA60-AA56)/'TABLEAU 1'!$H$59</f>
        <v>0</v>
      </c>
      <c r="AB68" s="26">
        <f>AB3*(AB60-AB56)/'TABLEAU 1'!$H$59</f>
        <v>-0.62357907051271666</v>
      </c>
      <c r="AC68" s="26">
        <f>AC3*(AC60-AC56)/'TABLEAU 1'!$H$59</f>
        <v>0</v>
      </c>
      <c r="AD68" s="26">
        <f>AD3*(AD60-AD56)/'TABLEAU 1'!$I$59</f>
        <v>0</v>
      </c>
      <c r="AE68" s="26">
        <f>AE3*(AE60-AE56)/'TABLEAU 1'!$I$59</f>
        <v>-2.0701284907563351</v>
      </c>
      <c r="AF68" s="26">
        <f>AF3*(AF60-AF56)/'TABLEAU 1'!$I$59</f>
        <v>0</v>
      </c>
      <c r="AG68" s="26">
        <f>AG3*(AG60-AG56)/'TABLEAU 1'!$J$59</f>
        <v>12.393765390134313</v>
      </c>
      <c r="AH68" s="26">
        <f>AH3*(AH60-AH56)/'TABLEAU 1'!$J$59</f>
        <v>0</v>
      </c>
      <c r="AI68" s="26">
        <f>AI3*(AI60-AI56)/'TABLEAU 1'!$J$59</f>
        <v>-1.7615191622637585</v>
      </c>
      <c r="AJ68" s="26">
        <f>AJ3*(AJ60-AJ56)/'TABLEAU 1'!$J$59</f>
        <v>0</v>
      </c>
    </row>
    <row r="69" spans="1:36" x14ac:dyDescent="0.25">
      <c r="F69" t="s">
        <v>66</v>
      </c>
      <c r="L69" s="53"/>
    </row>
    <row r="70" spans="1:36" x14ac:dyDescent="0.25">
      <c r="C70" t="s">
        <v>66</v>
      </c>
      <c r="E70" s="53">
        <v>0</v>
      </c>
      <c r="F70" s="53">
        <v>0.86855067072020398</v>
      </c>
      <c r="G70" s="53">
        <v>0.33899944910752389</v>
      </c>
      <c r="H70" s="53">
        <v>-1.9739352080995411E-3</v>
      </c>
      <c r="I70" s="53">
        <v>-0.92068890984007679</v>
      </c>
      <c r="J70" s="53">
        <v>-2.4552222979291618</v>
      </c>
      <c r="K70" s="53">
        <v>0</v>
      </c>
      <c r="L70" s="53">
        <v>-0.50733042788165161</v>
      </c>
      <c r="M70" s="53">
        <f>SUM(E70:L70)</f>
        <v>-2.6776654510312619</v>
      </c>
    </row>
    <row r="71" spans="1:36" x14ac:dyDescent="0.25">
      <c r="E71">
        <f>E70/$M$70</f>
        <v>0</v>
      </c>
      <c r="F71">
        <f t="shared" ref="F71:M71" si="5">F70/$M$70</f>
        <v>-0.32436862879404704</v>
      </c>
      <c r="G71" s="63">
        <f t="shared" si="5"/>
        <v>-0.12660261534052486</v>
      </c>
      <c r="H71">
        <f t="shared" si="5"/>
        <v>7.3718515034778154E-4</v>
      </c>
      <c r="I71">
        <f t="shared" si="5"/>
        <v>0.34384015728532763</v>
      </c>
      <c r="J71">
        <f t="shared" si="5"/>
        <v>0.91692645807696793</v>
      </c>
      <c r="K71">
        <f t="shared" si="5"/>
        <v>0</v>
      </c>
      <c r="L71">
        <f t="shared" si="5"/>
        <v>0.18946744362192861</v>
      </c>
      <c r="M71">
        <f t="shared" si="5"/>
        <v>1</v>
      </c>
    </row>
    <row r="72" spans="1:36" x14ac:dyDescent="0.25">
      <c r="E72" s="57">
        <f>E71*$N$72</f>
        <v>0</v>
      </c>
      <c r="F72" s="57">
        <f t="shared" ref="F72:M72" si="6">F71*$N$72</f>
        <v>0.84590110224992721</v>
      </c>
      <c r="G72" s="57">
        <f t="shared" si="6"/>
        <v>0.33015921503392609</v>
      </c>
      <c r="H72" s="57">
        <f t="shared" si="6"/>
        <v>-1.9224600528104803E-3</v>
      </c>
      <c r="I72" s="57">
        <f t="shared" si="6"/>
        <v>-0.89667971013966596</v>
      </c>
      <c r="J72" s="57">
        <f t="shared" si="6"/>
        <v>-2.3911964127144456</v>
      </c>
      <c r="K72" s="57">
        <f t="shared" si="6"/>
        <v>0</v>
      </c>
      <c r="L72" s="57">
        <f t="shared" si="6"/>
        <v>-0.49410055465637159</v>
      </c>
      <c r="M72" s="53">
        <f t="shared" si="6"/>
        <v>-2.60783882027944</v>
      </c>
      <c r="N72">
        <v>-2.60783882027944</v>
      </c>
    </row>
    <row r="75" spans="1:36" x14ac:dyDescent="0.25">
      <c r="E75" s="53">
        <v>0</v>
      </c>
      <c r="F75" s="53">
        <v>1.2688475942917983E-3</v>
      </c>
      <c r="G75" s="53">
        <v>7.9281557305248718E-2</v>
      </c>
      <c r="H75" s="53">
        <v>-3.3089516132053944E-2</v>
      </c>
      <c r="I75" s="53">
        <v>-5.1924777766792891</v>
      </c>
      <c r="J75" s="53">
        <v>7.4391571186440855</v>
      </c>
      <c r="K75" s="53">
        <v>0</v>
      </c>
      <c r="L75" s="53">
        <v>-0.21163707001003548</v>
      </c>
      <c r="M75" s="53">
        <f>SUM(E75:L75)</f>
        <v>2.0825031607222471</v>
      </c>
    </row>
    <row r="76" spans="1:36" x14ac:dyDescent="0.25">
      <c r="E76" s="55">
        <f>E75/$M$75</f>
        <v>0</v>
      </c>
      <c r="F76" s="55">
        <f t="shared" ref="F76:M76" si="7">F75/$M$75</f>
        <v>6.0928963673300774E-4</v>
      </c>
      <c r="G76" s="55">
        <f t="shared" si="7"/>
        <v>3.8070317875413234E-2</v>
      </c>
      <c r="H76" s="55">
        <f t="shared" si="7"/>
        <v>-1.5889299356730842E-2</v>
      </c>
      <c r="I76" s="55">
        <f t="shared" si="7"/>
        <v>-2.4933829031397248</v>
      </c>
      <c r="J76" s="55">
        <f t="shared" si="7"/>
        <v>3.5722188849231138</v>
      </c>
      <c r="K76" s="55"/>
      <c r="L76" s="55">
        <f t="shared" si="7"/>
        <v>-0.10162628993880432</v>
      </c>
      <c r="M76" s="55">
        <f t="shared" si="7"/>
        <v>1</v>
      </c>
    </row>
    <row r="77" spans="1:36" x14ac:dyDescent="0.25">
      <c r="E77" s="57">
        <f>E76*$N$77</f>
        <v>0</v>
      </c>
      <c r="F77" s="57">
        <f t="shared" ref="F77:M77" si="8">F76*$N$77</f>
        <v>1.2958383445657205E-3</v>
      </c>
      <c r="G77" s="57">
        <f t="shared" si="8"/>
        <v>8.0968023610721737E-2</v>
      </c>
      <c r="H77" s="57">
        <f t="shared" si="8"/>
        <v>-3.3793391735887732E-2</v>
      </c>
      <c r="I77" s="57">
        <f t="shared" si="8"/>
        <v>-5.3029314447192757</v>
      </c>
      <c r="J77" s="57">
        <f t="shared" si="8"/>
        <v>7.5974018384521109</v>
      </c>
      <c r="K77" s="57">
        <v>0</v>
      </c>
      <c r="L77" s="57">
        <f t="shared" si="8"/>
        <v>-0.21613898444880913</v>
      </c>
      <c r="M77" s="53">
        <f t="shared" si="8"/>
        <v>2.126801879503426</v>
      </c>
      <c r="N77">
        <v>2.126801879503426</v>
      </c>
    </row>
    <row r="79" spans="1:36" x14ac:dyDescent="0.25">
      <c r="E79" s="53">
        <v>0</v>
      </c>
      <c r="F79" s="53">
        <v>-1.1174892571178221</v>
      </c>
      <c r="G79" s="53">
        <v>-0.62420522841034398</v>
      </c>
      <c r="H79" s="53">
        <v>-3.7019162158711233E-2</v>
      </c>
      <c r="I79" s="53">
        <v>-4.2434061318698912</v>
      </c>
      <c r="J79" s="53">
        <v>-16.541918420727278</v>
      </c>
      <c r="K79" s="53">
        <v>0</v>
      </c>
      <c r="L79" s="53">
        <v>-0.3201262396504263</v>
      </c>
      <c r="M79" s="53">
        <f>SUM(E79:L79)</f>
        <v>-22.884164439934473</v>
      </c>
    </row>
    <row r="80" spans="1:36" x14ac:dyDescent="0.25">
      <c r="C80" s="63"/>
      <c r="D80" s="63"/>
      <c r="E80">
        <f>E79/$M$79</f>
        <v>0</v>
      </c>
      <c r="F80">
        <f t="shared" ref="F80:M80" si="9">F79/$M$79</f>
        <v>4.8832425586303033E-2</v>
      </c>
      <c r="G80">
        <f t="shared" si="9"/>
        <v>2.7276732346891461E-2</v>
      </c>
      <c r="H80">
        <f t="shared" si="9"/>
        <v>1.6176759372568655E-3</v>
      </c>
      <c r="I80">
        <f t="shared" si="9"/>
        <v>0.18542980422151004</v>
      </c>
      <c r="J80">
        <f t="shared" si="9"/>
        <v>0.72285437662126173</v>
      </c>
      <c r="K80">
        <f t="shared" si="9"/>
        <v>0</v>
      </c>
      <c r="L80">
        <f t="shared" si="9"/>
        <v>1.3988985286776893E-2</v>
      </c>
      <c r="M80">
        <f t="shared" si="9"/>
        <v>1</v>
      </c>
    </row>
    <row r="81" spans="3:14" x14ac:dyDescent="0.25">
      <c r="C81" s="63"/>
      <c r="D81" s="63"/>
      <c r="E81" s="57">
        <f>E80*$N$81</f>
        <v>0</v>
      </c>
      <c r="F81" s="57">
        <f t="shared" ref="F81:M81" si="10">F80*$N$81</f>
        <v>-0.90938488620867919</v>
      </c>
      <c r="G81" s="57">
        <f t="shared" si="10"/>
        <v>-0.50796264661446677</v>
      </c>
      <c r="H81" s="57">
        <f t="shared" si="10"/>
        <v>-3.0125270872014148E-2</v>
      </c>
      <c r="I81" s="57">
        <f t="shared" si="10"/>
        <v>-3.4531780755730805</v>
      </c>
      <c r="J81" s="57">
        <f t="shared" si="10"/>
        <v>-13.461400639773917</v>
      </c>
      <c r="K81" s="57">
        <f t="shared" si="10"/>
        <v>0</v>
      </c>
      <c r="L81" s="57">
        <f t="shared" si="10"/>
        <v>-0.26051074957781128</v>
      </c>
      <c r="M81" s="57">
        <f t="shared" si="10"/>
        <v>-18.622562268619969</v>
      </c>
      <c r="N81" s="70">
        <v>-18.622562268619969</v>
      </c>
    </row>
    <row r="84" spans="3:14" x14ac:dyDescent="0.25">
      <c r="E84">
        <v>0</v>
      </c>
      <c r="F84" s="58">
        <v>1.1338058446823897E-3</v>
      </c>
      <c r="G84" s="58">
        <v>-0.12696951556483793</v>
      </c>
      <c r="H84" s="58">
        <v>-7.8398346681288561E-2</v>
      </c>
      <c r="I84" s="58">
        <v>-1.7603957201933584</v>
      </c>
      <c r="J84" s="58">
        <v>-1.6745216517592005</v>
      </c>
      <c r="K84" s="58">
        <v>0</v>
      </c>
      <c r="L84" s="58">
        <v>2.1036691596536552</v>
      </c>
      <c r="M84" s="53">
        <f>SUM(E84:L84)</f>
        <v>-1.5354822687003478</v>
      </c>
    </row>
    <row r="85" spans="3:14" x14ac:dyDescent="0.25">
      <c r="C85" s="63"/>
      <c r="D85" s="63"/>
      <c r="E85">
        <f>E84/$M$84</f>
        <v>0</v>
      </c>
      <c r="F85">
        <f>F84/$M$84</f>
        <v>-7.3840373659414364E-4</v>
      </c>
      <c r="G85">
        <f t="shared" ref="G85:L85" si="11">G84/$M$84</f>
        <v>8.2690317011805403E-2</v>
      </c>
      <c r="H85">
        <f t="shared" si="11"/>
        <v>5.1057800066715162E-2</v>
      </c>
      <c r="I85">
        <f t="shared" si="11"/>
        <v>1.1464774006692897</v>
      </c>
      <c r="J85">
        <f t="shared" si="11"/>
        <v>1.0905509532041275</v>
      </c>
      <c r="K85">
        <f t="shared" si="11"/>
        <v>0</v>
      </c>
      <c r="L85">
        <f t="shared" si="11"/>
        <v>-1.3700380672153436</v>
      </c>
      <c r="M85">
        <f>M84/$M$84</f>
        <v>1</v>
      </c>
    </row>
    <row r="86" spans="3:14" x14ac:dyDescent="0.25">
      <c r="C86" s="63"/>
      <c r="D86" s="63"/>
      <c r="E86" s="57">
        <f>E85*$N$86</f>
        <v>0</v>
      </c>
      <c r="F86" s="57">
        <f t="shared" ref="F86:M86" si="12">F85*$N$86</f>
        <v>1.1166515696846336E-3</v>
      </c>
      <c r="G86" s="57">
        <f t="shared" si="12"/>
        <v>-0.12504849002369578</v>
      </c>
      <c r="H86" s="57">
        <f t="shared" si="12"/>
        <v>-7.7212194039151694E-2</v>
      </c>
      <c r="I86" s="57">
        <f t="shared" si="12"/>
        <v>-1.733761255015126</v>
      </c>
      <c r="J86" s="57">
        <f t="shared" si="12"/>
        <v>-1.6491864455255258</v>
      </c>
      <c r="K86" s="57">
        <f t="shared" si="12"/>
        <v>0</v>
      </c>
      <c r="L86" s="57">
        <f t="shared" si="12"/>
        <v>2.0718410301390238</v>
      </c>
      <c r="M86" s="57">
        <f t="shared" si="12"/>
        <v>-1.5122507028947907</v>
      </c>
      <c r="N86">
        <v>-1.5122507028947907</v>
      </c>
    </row>
    <row r="91" spans="3:14" x14ac:dyDescent="0.25">
      <c r="F91" s="58" t="s">
        <v>68</v>
      </c>
      <c r="G91" s="58" t="s">
        <v>69</v>
      </c>
      <c r="H91" s="58" t="s">
        <v>69</v>
      </c>
      <c r="I91" s="58" t="s">
        <v>70</v>
      </c>
      <c r="J91" s="58" t="s">
        <v>71</v>
      </c>
      <c r="K91" s="58" t="s">
        <v>72</v>
      </c>
      <c r="L91" s="58" t="s">
        <v>73</v>
      </c>
    </row>
    <row r="92" spans="3:14" x14ac:dyDescent="0.25">
      <c r="F92" s="58" t="s">
        <v>68</v>
      </c>
      <c r="G92" s="58" t="s">
        <v>74</v>
      </c>
      <c r="H92" s="58" t="s">
        <v>68</v>
      </c>
      <c r="I92" s="58" t="s">
        <v>70</v>
      </c>
      <c r="J92" s="58" t="s">
        <v>75</v>
      </c>
      <c r="K92" s="58" t="s">
        <v>76</v>
      </c>
      <c r="L92" s="58" t="s">
        <v>77</v>
      </c>
    </row>
    <row r="94" spans="3:14" x14ac:dyDescent="0.25">
      <c r="F94">
        <v>0</v>
      </c>
      <c r="G94">
        <v>-1.4</v>
      </c>
      <c r="H94">
        <v>-1.4</v>
      </c>
      <c r="I94" s="58">
        <v>-0.1</v>
      </c>
      <c r="J94">
        <v>-9.6</v>
      </c>
      <c r="K94">
        <v>15.2</v>
      </c>
      <c r="L94">
        <v>1</v>
      </c>
    </row>
  </sheetData>
  <mergeCells count="15">
    <mergeCell ref="A65:A66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</mergeCells>
  <phoneticPr fontId="1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5"/>
  <sheetViews>
    <sheetView zoomScale="106" zoomScaleNormal="106" workbookViewId="0">
      <pane xSplit="6" ySplit="3" topLeftCell="G21" activePane="bottomRight" state="frozen"/>
      <selection pane="topRight" activeCell="G1" sqref="G1"/>
      <selection pane="bottomLeft" activeCell="A9" sqref="A9"/>
      <selection pane="bottomRight" activeCell="B2" sqref="B2:J32"/>
    </sheetView>
  </sheetViews>
  <sheetFormatPr baseColWidth="10" defaultColWidth="11" defaultRowHeight="15" x14ac:dyDescent="0.25"/>
  <cols>
    <col min="2" max="2" width="29" customWidth="1"/>
    <col min="3" max="3" width="17.42578125" customWidth="1"/>
    <col min="4" max="4" width="13.42578125" customWidth="1"/>
    <col min="5" max="5" width="13.85546875" customWidth="1"/>
    <col min="6" max="6" width="14.140625" customWidth="1"/>
    <col min="7" max="7" width="11.85546875" customWidth="1"/>
    <col min="8" max="8" width="12.42578125" customWidth="1"/>
    <col min="10" max="10" width="11.28515625" bestFit="1" customWidth="1"/>
    <col min="11" max="11" width="18.5703125" customWidth="1"/>
  </cols>
  <sheetData>
    <row r="2" spans="2:10" ht="64.5" x14ac:dyDescent="0.25">
      <c r="B2" s="210" t="s">
        <v>27</v>
      </c>
      <c r="C2" s="210"/>
      <c r="D2" s="74" t="s">
        <v>30</v>
      </c>
      <c r="E2" s="74" t="s">
        <v>31</v>
      </c>
      <c r="F2" s="74" t="s">
        <v>32</v>
      </c>
      <c r="G2" s="74" t="s">
        <v>33</v>
      </c>
      <c r="H2" s="74" t="s">
        <v>34</v>
      </c>
      <c r="I2" s="74" t="s">
        <v>35</v>
      </c>
      <c r="J2" s="74" t="s">
        <v>37</v>
      </c>
    </row>
    <row r="3" spans="2:10" x14ac:dyDescent="0.25">
      <c r="B3" s="209" t="s">
        <v>10</v>
      </c>
      <c r="C3" s="209"/>
      <c r="D3" s="75">
        <v>7.5225784421496565E-3</v>
      </c>
      <c r="E3" s="75">
        <v>1.1613884892957793</v>
      </c>
      <c r="F3" s="75">
        <v>2.650450958573817</v>
      </c>
      <c r="G3" s="75">
        <v>0.6632047247747489</v>
      </c>
      <c r="H3" s="75">
        <v>24.076406821547167</v>
      </c>
      <c r="I3" s="75">
        <v>66.855596945851559</v>
      </c>
      <c r="J3" s="75">
        <v>4.5854294815147796</v>
      </c>
    </row>
    <row r="4" spans="2:10" s="63" customFormat="1" x14ac:dyDescent="0.25">
      <c r="B4" s="213">
        <v>2019</v>
      </c>
      <c r="C4" s="90" t="s">
        <v>11</v>
      </c>
      <c r="D4" s="26">
        <v>0</v>
      </c>
      <c r="E4" s="26">
        <v>75.078048988221383</v>
      </c>
      <c r="F4" s="26">
        <v>11.716304197257237</v>
      </c>
      <c r="G4" s="26">
        <v>50.329238916593262</v>
      </c>
      <c r="H4" s="26">
        <v>84.343988441238409</v>
      </c>
      <c r="I4" s="26">
        <v>151.53596194099254</v>
      </c>
      <c r="J4" s="26">
        <v>95.693174975579538</v>
      </c>
    </row>
    <row r="5" spans="2:10" s="63" customFormat="1" x14ac:dyDescent="0.25">
      <c r="B5" s="214"/>
      <c r="C5" s="90" t="s">
        <v>12</v>
      </c>
      <c r="D5" s="26">
        <v>0</v>
      </c>
      <c r="E5" s="26">
        <v>23.145362817017293</v>
      </c>
      <c r="F5" s="26">
        <v>3.7124255437041141E-2</v>
      </c>
      <c r="G5" s="26">
        <v>35.776178627958281</v>
      </c>
      <c r="H5" s="26">
        <v>71.390792753247183</v>
      </c>
      <c r="I5" s="26">
        <v>164.61649612210897</v>
      </c>
      <c r="J5" s="26">
        <v>97.55191066646357</v>
      </c>
    </row>
    <row r="6" spans="2:10" s="63" customFormat="1" x14ac:dyDescent="0.25">
      <c r="B6" s="214"/>
      <c r="C6" s="90" t="s">
        <v>13</v>
      </c>
      <c r="D6" s="26">
        <v>0</v>
      </c>
      <c r="E6" s="26">
        <v>80.774233056830056</v>
      </c>
      <c r="F6" s="26">
        <v>0.77839035877545359</v>
      </c>
      <c r="G6" s="26">
        <v>52.966600173257021</v>
      </c>
      <c r="H6" s="26">
        <v>127.95310734322574</v>
      </c>
      <c r="I6" s="26">
        <v>202.901928117034</v>
      </c>
      <c r="J6" s="26">
        <v>110.48172854973046</v>
      </c>
    </row>
    <row r="7" spans="2:10" s="63" customFormat="1" x14ac:dyDescent="0.25">
      <c r="B7" s="215"/>
      <c r="C7" s="90" t="s">
        <v>14</v>
      </c>
      <c r="D7" s="26">
        <v>0</v>
      </c>
      <c r="E7" s="26">
        <v>210.4557979610251</v>
      </c>
      <c r="F7" s="26">
        <v>31.890178695110126</v>
      </c>
      <c r="G7" s="26">
        <v>53.39911316358149</v>
      </c>
      <c r="H7" s="26">
        <v>108.8610468041495</v>
      </c>
      <c r="I7" s="26">
        <v>161.43694642636723</v>
      </c>
      <c r="J7" s="26">
        <v>113.4281787177259</v>
      </c>
    </row>
    <row r="8" spans="2:10" s="63" customFormat="1" x14ac:dyDescent="0.25">
      <c r="B8" s="213">
        <v>2020</v>
      </c>
      <c r="C8" s="90" t="s">
        <v>11</v>
      </c>
      <c r="D8" s="26">
        <v>0</v>
      </c>
      <c r="E8" s="26">
        <v>73.658997714204602</v>
      </c>
      <c r="F8" s="26">
        <v>6.241529297686661</v>
      </c>
      <c r="G8" s="26">
        <v>51.161240794516878</v>
      </c>
      <c r="H8" s="26">
        <v>77.841733499413863</v>
      </c>
      <c r="I8" s="26">
        <v>159.07506904770119</v>
      </c>
      <c r="J8" s="26">
        <v>158.77326814173401</v>
      </c>
    </row>
    <row r="9" spans="2:10" s="63" customFormat="1" x14ac:dyDescent="0.25">
      <c r="B9" s="214"/>
      <c r="C9" s="94" t="s">
        <v>12</v>
      </c>
      <c r="D9" s="26">
        <v>0</v>
      </c>
      <c r="E9" s="26">
        <v>22.319747321670594</v>
      </c>
      <c r="F9" s="26">
        <v>3.4401994736113031E-3</v>
      </c>
      <c r="G9" s="26">
        <v>59.80374541957967</v>
      </c>
      <c r="H9" s="26">
        <v>77.143131776913123</v>
      </c>
      <c r="I9" s="26">
        <v>163.23035319114058</v>
      </c>
      <c r="J9" s="26">
        <v>123.70582013719088</v>
      </c>
    </row>
    <row r="10" spans="2:10" s="63" customFormat="1" x14ac:dyDescent="0.25">
      <c r="B10" s="214"/>
      <c r="C10" s="97" t="s">
        <v>13</v>
      </c>
      <c r="D10" s="26">
        <v>0</v>
      </c>
      <c r="E10" s="26">
        <v>81.882240688936193</v>
      </c>
      <c r="F10" s="26">
        <v>8.6214711178833649E-3</v>
      </c>
      <c r="G10" s="26">
        <v>52.966600173257021</v>
      </c>
      <c r="H10" s="26">
        <v>122.61091905580145</v>
      </c>
      <c r="I10" s="26">
        <v>201.64585762537089</v>
      </c>
      <c r="J10" s="26">
        <v>224.56217554814424</v>
      </c>
    </row>
    <row r="11" spans="2:10" s="63" customFormat="1" x14ac:dyDescent="0.25">
      <c r="B11" s="215"/>
      <c r="C11" s="101" t="s">
        <v>14</v>
      </c>
      <c r="D11" s="26">
        <v>0</v>
      </c>
      <c r="E11" s="26">
        <v>212.60808713238154</v>
      </c>
      <c r="F11" s="26">
        <v>20.984568499792214</v>
      </c>
      <c r="G11" s="26">
        <v>57.259841106536953</v>
      </c>
      <c r="H11" s="26">
        <v>98.310838561474469</v>
      </c>
      <c r="I11" s="26">
        <v>173.87352618690468</v>
      </c>
      <c r="J11" s="26">
        <v>198.69077858301691</v>
      </c>
    </row>
    <row r="12" spans="2:10" s="63" customFormat="1" x14ac:dyDescent="0.25">
      <c r="B12" s="213">
        <v>2021</v>
      </c>
      <c r="C12" s="103" t="s">
        <v>11</v>
      </c>
      <c r="D12" s="26">
        <v>0</v>
      </c>
      <c r="E12" s="26">
        <v>75.812314594892513</v>
      </c>
      <c r="F12" s="26">
        <v>37.38872420002771</v>
      </c>
      <c r="G12" s="26">
        <v>64.063408553179045</v>
      </c>
      <c r="H12" s="26">
        <v>75.663889985995354</v>
      </c>
      <c r="I12" s="26">
        <v>169.83112326037426</v>
      </c>
      <c r="J12" s="26">
        <v>133.01943075293838</v>
      </c>
    </row>
    <row r="13" spans="2:10" s="63" customFormat="1" x14ac:dyDescent="0.25">
      <c r="B13" s="214"/>
      <c r="C13" s="105" t="s">
        <v>12</v>
      </c>
      <c r="D13" s="26">
        <v>0</v>
      </c>
      <c r="E13" s="26">
        <v>20.424616342521684</v>
      </c>
      <c r="F13" s="26">
        <v>2.5645103199889183</v>
      </c>
      <c r="G13" s="26">
        <v>50.519863884238092</v>
      </c>
      <c r="H13" s="26">
        <v>76.032729455077231</v>
      </c>
      <c r="I13" s="26">
        <v>180.69730126381958</v>
      </c>
      <c r="J13" s="26">
        <v>177.41245226521471</v>
      </c>
    </row>
    <row r="14" spans="2:10" s="63" customFormat="1" x14ac:dyDescent="0.25">
      <c r="B14" s="214"/>
      <c r="C14" s="108" t="s">
        <v>13</v>
      </c>
      <c r="D14" s="26">
        <v>0</v>
      </c>
      <c r="E14" s="26">
        <v>83.600934794332559</v>
      </c>
      <c r="F14" s="26">
        <v>7.0746086715611582</v>
      </c>
      <c r="G14" s="26">
        <v>51.603805285680885</v>
      </c>
      <c r="H14" s="26">
        <v>114.95500130913973</v>
      </c>
      <c r="I14" s="26">
        <v>195.32808205243876</v>
      </c>
      <c r="J14" s="26">
        <v>148.42137006540895</v>
      </c>
    </row>
    <row r="15" spans="2:10" s="63" customFormat="1" x14ac:dyDescent="0.25">
      <c r="B15" s="215"/>
      <c r="C15" s="111" t="s">
        <v>14</v>
      </c>
      <c r="D15" s="26">
        <v>0</v>
      </c>
      <c r="E15" s="26">
        <v>211.48393120264399</v>
      </c>
      <c r="F15" s="26">
        <v>49.002354896800114</v>
      </c>
      <c r="G15" s="26">
        <v>57.259841106536953</v>
      </c>
      <c r="H15" s="26">
        <v>95.679746930687173</v>
      </c>
      <c r="I15" s="26">
        <v>175.66721430478489</v>
      </c>
      <c r="J15" s="26">
        <v>165.03934458059626</v>
      </c>
    </row>
    <row r="16" spans="2:10" s="63" customFormat="1" x14ac:dyDescent="0.25">
      <c r="B16" s="213">
        <v>2022</v>
      </c>
      <c r="C16" s="116" t="s">
        <v>11</v>
      </c>
      <c r="D16" s="26">
        <v>0</v>
      </c>
      <c r="E16" s="26">
        <v>74.746993188826707</v>
      </c>
      <c r="F16" s="26">
        <v>0</v>
      </c>
      <c r="G16" s="26">
        <v>60.279791534536692</v>
      </c>
      <c r="H16" s="26">
        <v>73.313544016068462</v>
      </c>
      <c r="I16" s="26">
        <v>172.22494041668415</v>
      </c>
      <c r="J16" s="26">
        <v>241.31241346741086</v>
      </c>
    </row>
    <row r="17" spans="2:10" s="63" customFormat="1" x14ac:dyDescent="0.25">
      <c r="B17" s="214"/>
      <c r="C17" s="116" t="s">
        <v>12</v>
      </c>
      <c r="D17" s="26">
        <v>0</v>
      </c>
      <c r="E17" s="26">
        <v>20.337259309070916</v>
      </c>
      <c r="F17" s="26">
        <v>0</v>
      </c>
      <c r="G17" s="26">
        <v>49.857773927642562</v>
      </c>
      <c r="H17" s="26">
        <v>70.704444361378961</v>
      </c>
      <c r="I17" s="26">
        <v>193.56200964568805</v>
      </c>
      <c r="J17" s="26">
        <v>295.96981016920046</v>
      </c>
    </row>
    <row r="18" spans="2:10" s="63" customFormat="1" x14ac:dyDescent="0.25">
      <c r="B18" s="214"/>
      <c r="C18" s="118" t="s">
        <v>13</v>
      </c>
      <c r="D18" s="26">
        <v>0</v>
      </c>
      <c r="E18" s="26">
        <v>80.359103482222622</v>
      </c>
      <c r="F18" s="26">
        <v>5.7071616567391601E-3</v>
      </c>
      <c r="G18" s="26">
        <v>67.121019018691825</v>
      </c>
      <c r="H18" s="26">
        <v>114.29461763925001</v>
      </c>
      <c r="I18" s="26">
        <v>199.02777000166301</v>
      </c>
      <c r="J18" s="26">
        <v>246.5627877357785</v>
      </c>
    </row>
    <row r="19" spans="2:10" s="63" customFormat="1" x14ac:dyDescent="0.25">
      <c r="B19" s="215"/>
      <c r="C19" s="138" t="s">
        <v>14</v>
      </c>
      <c r="D19" s="26">
        <v>0</v>
      </c>
      <c r="E19" s="26">
        <v>209.62176624919945</v>
      </c>
      <c r="F19" s="26">
        <v>33.369718797617395</v>
      </c>
      <c r="G19" s="26">
        <v>63.090056393912207</v>
      </c>
      <c r="H19" s="26">
        <v>123.87490702134576</v>
      </c>
      <c r="I19" s="26">
        <v>187.95806460525324</v>
      </c>
      <c r="J19" s="26">
        <v>242.17232234050076</v>
      </c>
    </row>
    <row r="20" spans="2:10" s="63" customFormat="1" x14ac:dyDescent="0.25">
      <c r="B20" s="213">
        <v>2023</v>
      </c>
      <c r="C20" s="141" t="s">
        <v>11</v>
      </c>
      <c r="D20" s="26">
        <v>0</v>
      </c>
      <c r="E20" s="26">
        <v>73.468399917687321</v>
      </c>
      <c r="F20" s="26">
        <v>12.016511982269011</v>
      </c>
      <c r="G20" s="26">
        <v>63.243180419007444</v>
      </c>
      <c r="H20" s="26">
        <v>71.761021907492889</v>
      </c>
      <c r="I20" s="26">
        <v>175.83450801052706</v>
      </c>
      <c r="J20" s="26">
        <v>159.31929705706634</v>
      </c>
    </row>
    <row r="21" spans="2:10" s="63" customFormat="1" x14ac:dyDescent="0.25">
      <c r="B21" s="214"/>
      <c r="C21" s="145" t="s">
        <v>12</v>
      </c>
      <c r="D21" s="26">
        <v>0</v>
      </c>
      <c r="E21" s="26">
        <v>20.634427376043924</v>
      </c>
      <c r="F21" s="26">
        <v>0</v>
      </c>
      <c r="G21" s="26">
        <v>48.738652854068285</v>
      </c>
      <c r="H21" s="26">
        <v>73.956352857439953</v>
      </c>
      <c r="I21" s="26">
        <v>181.97140676389478</v>
      </c>
      <c r="J21" s="26">
        <v>235.66879368078352</v>
      </c>
    </row>
    <row r="22" spans="2:10" s="63" customFormat="1" x14ac:dyDescent="0.25">
      <c r="B22" s="214"/>
      <c r="C22" s="148" t="s">
        <v>13</v>
      </c>
      <c r="D22" s="26">
        <v>0</v>
      </c>
      <c r="E22" s="26">
        <v>79.722523630765949</v>
      </c>
      <c r="F22" s="26">
        <v>16.324366255714086</v>
      </c>
      <c r="G22" s="26">
        <v>54.928853140859552</v>
      </c>
      <c r="H22" s="26">
        <v>93.011632739442064</v>
      </c>
      <c r="I22" s="26">
        <v>213.70198483758722</v>
      </c>
      <c r="J22" s="26">
        <v>253.3895476224896</v>
      </c>
    </row>
    <row r="23" spans="2:10" s="63" customFormat="1" x14ac:dyDescent="0.25">
      <c r="B23" s="215"/>
      <c r="C23" s="152" t="s">
        <v>14</v>
      </c>
      <c r="D23" s="26">
        <v>0</v>
      </c>
      <c r="E23" s="26">
        <v>209.81181098102914</v>
      </c>
      <c r="F23" s="26">
        <v>38.572987948469311</v>
      </c>
      <c r="G23" s="26">
        <v>54.411116175542119</v>
      </c>
      <c r="H23" s="26">
        <v>86.359741637500406</v>
      </c>
      <c r="I23" s="26">
        <v>207.31380784038583</v>
      </c>
      <c r="J23" s="26">
        <v>234.14380012610138</v>
      </c>
    </row>
    <row r="24" spans="2:10" s="63" customFormat="1" x14ac:dyDescent="0.25">
      <c r="B24" s="163">
        <v>2024</v>
      </c>
      <c r="C24" s="162" t="s">
        <v>11</v>
      </c>
      <c r="D24" s="26">
        <v>0</v>
      </c>
      <c r="E24" s="26">
        <v>73.606593882630392</v>
      </c>
      <c r="F24" s="26">
        <v>5.2352957473334252</v>
      </c>
      <c r="G24" s="26">
        <v>46.509664704293222</v>
      </c>
      <c r="H24" s="26">
        <v>61.410874516989111</v>
      </c>
      <c r="I24" s="26">
        <v>172.2889801708892</v>
      </c>
      <c r="J24" s="26">
        <v>224.26124699967849</v>
      </c>
    </row>
    <row r="25" spans="2:10" x14ac:dyDescent="0.25">
      <c r="B25" s="164" t="s">
        <v>15</v>
      </c>
      <c r="C25" s="76" t="s">
        <v>16</v>
      </c>
      <c r="D25" s="77" t="s">
        <v>26</v>
      </c>
      <c r="E25" s="77">
        <f>(E23/E22-1)*100</f>
        <v>163.17758322951539</v>
      </c>
      <c r="F25" s="77">
        <f t="shared" ref="F25:J25" si="0">(F23/F22-1)*100</f>
        <v>136.29087551847502</v>
      </c>
      <c r="G25" s="77">
        <f t="shared" si="0"/>
        <v>-0.94255921198599379</v>
      </c>
      <c r="H25" s="77">
        <f t="shared" si="0"/>
        <v>-7.1516765226301571</v>
      </c>
      <c r="I25" s="77">
        <f t="shared" si="0"/>
        <v>-2.9892923091268342</v>
      </c>
      <c r="J25" s="77">
        <f t="shared" si="0"/>
        <v>-7.5953202004454212</v>
      </c>
    </row>
    <row r="26" spans="2:10" ht="16.5" customHeight="1" x14ac:dyDescent="0.25">
      <c r="B26" s="165"/>
      <c r="C26" s="78" t="s">
        <v>17</v>
      </c>
      <c r="D26" s="77" t="s">
        <v>26</v>
      </c>
      <c r="E26" s="77">
        <f>(E23/E19-1)*100</f>
        <v>9.0660781668905344E-2</v>
      </c>
      <c r="F26" s="77">
        <f t="shared" ref="F26:J26" si="1">(F23/F19-1)*100</f>
        <v>15.592786928799152</v>
      </c>
      <c r="G26" s="77">
        <f t="shared" si="1"/>
        <v>-13.756431226153653</v>
      </c>
      <c r="H26" s="77">
        <f t="shared" si="1"/>
        <v>-30.284717289338392</v>
      </c>
      <c r="I26" s="77">
        <f t="shared" si="1"/>
        <v>10.297905160804488</v>
      </c>
      <c r="J26" s="77">
        <f t="shared" si="1"/>
        <v>-3.3152104818613637</v>
      </c>
    </row>
    <row r="27" spans="2:10" ht="25.5" customHeight="1" x14ac:dyDescent="0.25">
      <c r="B27" s="79" t="s">
        <v>24</v>
      </c>
      <c r="C27" s="76" t="s">
        <v>89</v>
      </c>
      <c r="D27" s="98">
        <v>0</v>
      </c>
      <c r="E27" s="98">
        <v>0.84590110224992721</v>
      </c>
      <c r="F27" s="98">
        <v>0.33015921503392609</v>
      </c>
      <c r="G27" s="98">
        <v>-1.9224600528104803E-3</v>
      </c>
      <c r="H27" s="98">
        <v>-0.89667971013966596</v>
      </c>
      <c r="I27" s="98">
        <v>-2.3911964127144456</v>
      </c>
      <c r="J27" s="98">
        <v>-0.49410055465637159</v>
      </c>
    </row>
    <row r="28" spans="2:10" ht="26.25" customHeight="1" x14ac:dyDescent="0.25">
      <c r="B28" s="79" t="s">
        <v>25</v>
      </c>
      <c r="C28" s="76" t="s">
        <v>88</v>
      </c>
      <c r="D28" s="98">
        <v>0</v>
      </c>
      <c r="E28" s="98">
        <v>1.2958383445657205E-3</v>
      </c>
      <c r="F28" s="98">
        <v>8.0968023610721737E-2</v>
      </c>
      <c r="G28" s="98">
        <v>-3.3793391735887732E-2</v>
      </c>
      <c r="H28" s="98">
        <v>-5.3029314447192757</v>
      </c>
      <c r="I28" s="98">
        <v>7.5974018384521109</v>
      </c>
      <c r="J28" s="98">
        <v>-0.21613898444880913</v>
      </c>
    </row>
    <row r="29" spans="2:10" ht="21" customHeight="1" x14ac:dyDescent="0.25">
      <c r="B29" s="211" t="s">
        <v>15</v>
      </c>
      <c r="C29" s="76" t="s">
        <v>16</v>
      </c>
      <c r="D29" s="77" t="s">
        <v>26</v>
      </c>
      <c r="E29" s="77">
        <f>(E24/E23-1)*100</f>
        <v>-64.917802511467855</v>
      </c>
      <c r="F29" s="77">
        <f t="shared" ref="F29:J29" si="2">(F24/F23-1)*100</f>
        <v>-86.427559736032379</v>
      </c>
      <c r="G29" s="77">
        <f t="shared" si="2"/>
        <v>-14.521759571623372</v>
      </c>
      <c r="H29" s="77">
        <f t="shared" si="2"/>
        <v>-28.889464752263262</v>
      </c>
      <c r="I29" s="77">
        <f t="shared" si="2"/>
        <v>-16.894594737492252</v>
      </c>
      <c r="J29" s="77">
        <f t="shared" si="2"/>
        <v>-4.2207195411966936</v>
      </c>
    </row>
    <row r="30" spans="2:10" ht="19.5" customHeight="1" x14ac:dyDescent="0.25">
      <c r="B30" s="212"/>
      <c r="C30" s="78" t="s">
        <v>17</v>
      </c>
      <c r="D30" s="77" t="s">
        <v>26</v>
      </c>
      <c r="E30" s="77">
        <f>(E24/E20-1)*100</f>
        <v>0.18809987028149955</v>
      </c>
      <c r="F30" s="77">
        <f t="shared" ref="F30:J30" si="3">(F24/F20-1)*100</f>
        <v>-56.432484276149552</v>
      </c>
      <c r="G30" s="77">
        <f t="shared" si="3"/>
        <v>-26.459004123209851</v>
      </c>
      <c r="H30" s="77">
        <f t="shared" si="3"/>
        <v>-14.423076923076916</v>
      </c>
      <c r="I30" s="77">
        <f t="shared" si="3"/>
        <v>-2.0164004664121937</v>
      </c>
      <c r="J30" s="77">
        <f t="shared" si="3"/>
        <v>40.762136879972985</v>
      </c>
    </row>
    <row r="31" spans="2:10" ht="30" customHeight="1" x14ac:dyDescent="0.25">
      <c r="B31" s="79" t="s">
        <v>24</v>
      </c>
      <c r="C31" s="76" t="s">
        <v>90</v>
      </c>
      <c r="D31" s="98">
        <v>0</v>
      </c>
      <c r="E31" s="98">
        <v>-0.90938488620867919</v>
      </c>
      <c r="F31" s="98">
        <v>-0.50796264661446677</v>
      </c>
      <c r="G31" s="98">
        <v>-3.0125270872014148E-2</v>
      </c>
      <c r="H31" s="98">
        <v>-3.4531780755730805</v>
      </c>
      <c r="I31" s="98">
        <v>-13.461400639773917</v>
      </c>
      <c r="J31" s="98">
        <v>-0.26051074957781128</v>
      </c>
    </row>
    <row r="32" spans="2:10" ht="26.25" customHeight="1" x14ac:dyDescent="0.25">
      <c r="B32" s="79" t="s">
        <v>25</v>
      </c>
      <c r="C32" s="76" t="s">
        <v>91</v>
      </c>
      <c r="D32" s="98">
        <v>0</v>
      </c>
      <c r="E32" s="98">
        <v>1.1166515696846336E-3</v>
      </c>
      <c r="F32" s="98">
        <v>-0.12504849002369578</v>
      </c>
      <c r="G32" s="98">
        <v>-7.7212194039151694E-2</v>
      </c>
      <c r="H32" s="98">
        <v>-1.733761255015126</v>
      </c>
      <c r="I32" s="98">
        <v>-1.6491864455255258</v>
      </c>
      <c r="J32" s="98">
        <v>2.0718410301390238</v>
      </c>
    </row>
    <row r="33" spans="4:11" x14ac:dyDescent="0.25">
      <c r="E33" t="s">
        <v>66</v>
      </c>
    </row>
    <row r="34" spans="4:11" x14ac:dyDescent="0.25">
      <c r="D34" s="53"/>
      <c r="E34" s="53"/>
      <c r="F34" s="53"/>
      <c r="G34" s="53"/>
      <c r="H34" s="53"/>
      <c r="I34" s="53"/>
      <c r="J34" s="53"/>
    </row>
    <row r="36" spans="4:11" x14ac:dyDescent="0.25">
      <c r="D36" s="53"/>
      <c r="E36" s="53"/>
      <c r="F36" s="53"/>
      <c r="G36" s="53"/>
      <c r="H36" s="53"/>
      <c r="I36" s="53"/>
      <c r="J36" s="53"/>
    </row>
    <row r="39" spans="4:11" x14ac:dyDescent="0.25">
      <c r="D39" s="53"/>
      <c r="E39" s="53"/>
      <c r="F39" s="53"/>
      <c r="G39" s="53"/>
      <c r="H39" s="53"/>
      <c r="I39" s="53"/>
      <c r="J39" s="53"/>
      <c r="K39" s="53"/>
    </row>
    <row r="40" spans="4:11" x14ac:dyDescent="0.25">
      <c r="D40" s="55"/>
      <c r="E40" s="55"/>
      <c r="F40" s="55"/>
      <c r="G40" s="55"/>
      <c r="H40" s="55"/>
      <c r="I40" s="55"/>
      <c r="J40" s="55"/>
      <c r="K40" s="55"/>
    </row>
    <row r="41" spans="4:11" x14ac:dyDescent="0.25">
      <c r="D41" s="53"/>
      <c r="E41" s="53"/>
      <c r="F41" s="53"/>
      <c r="G41" s="53"/>
      <c r="H41" s="53"/>
      <c r="I41" s="53"/>
      <c r="J41" s="53"/>
    </row>
    <row r="43" spans="4:11" x14ac:dyDescent="0.25">
      <c r="D43" s="53"/>
      <c r="E43" s="53"/>
      <c r="F43" s="53"/>
      <c r="G43" s="53"/>
      <c r="H43" s="53"/>
      <c r="I43" s="53"/>
      <c r="J43" s="53"/>
    </row>
    <row r="45" spans="4:11" x14ac:dyDescent="0.25">
      <c r="D45" s="53"/>
      <c r="E45" s="53"/>
      <c r="F45" s="53"/>
      <c r="G45" s="53"/>
      <c r="H45" s="53"/>
      <c r="I45" s="53"/>
      <c r="J45" s="53"/>
    </row>
  </sheetData>
  <mergeCells count="8">
    <mergeCell ref="B3:C3"/>
    <mergeCell ref="B2:C2"/>
    <mergeCell ref="B29:B30"/>
    <mergeCell ref="B4:B7"/>
    <mergeCell ref="B8:B11"/>
    <mergeCell ref="B12:B15"/>
    <mergeCell ref="B16:B19"/>
    <mergeCell ref="B20:B23"/>
  </mergeCells>
  <phoneticPr fontId="16" type="noConversion"/>
  <pageMargins left="0.7" right="0.7" top="0.75" bottom="0.75" header="0.3" footer="0.3"/>
  <pageSetup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'ALIMENTAIRE ET TABAC'!J8:J8</xm:f>
              <xm:sqref>J8</xm:sqref>
            </x14:sparkline>
            <x14:sparkline>
              <xm:f>'ALIMENTAIRE ET TABAC'!J9:J9</xm:f>
              <xm:sqref>J9</xm:sqref>
            </x14:sparkline>
            <x14:sparkline>
              <xm:f>'ALIMENTAIRE ET TABAC'!J10:J10</xm:f>
              <xm:sqref>J10</xm:sqref>
            </x14:sparkline>
            <x14:sparkline>
              <xm:f>'ALIMENTAIRE ET TABAC'!J11:J11</xm:f>
              <xm:sqref>J11</xm:sqref>
            </x14:sparkline>
            <x14:sparkline>
              <xm:f>'ALIMENTAIRE ET TABAC'!J12:J12</xm:f>
              <xm:sqref>J12</xm:sqref>
            </x14:sparkline>
            <x14:sparkline>
              <xm:f>'ALIMENTAIRE ET TABAC'!J13:J13</xm:f>
              <xm:sqref>J13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pane xSplit="2" ySplit="2" topLeftCell="C16" activePane="bottomRight" state="frozen"/>
      <selection pane="topRight" activeCell="C1" sqref="C1"/>
      <selection pane="bottomLeft" activeCell="A3" sqref="A3"/>
      <selection pane="bottomRight" sqref="A1:K31"/>
    </sheetView>
  </sheetViews>
  <sheetFormatPr baseColWidth="10" defaultColWidth="11" defaultRowHeight="15" x14ac:dyDescent="0.25"/>
  <cols>
    <col min="1" max="1" width="29" style="63" customWidth="1"/>
    <col min="2" max="2" width="17.5703125" style="63" customWidth="1"/>
    <col min="3" max="3" width="14.7109375" style="63" customWidth="1"/>
    <col min="4" max="4" width="13.42578125" style="63" customWidth="1"/>
    <col min="5" max="5" width="16.5703125" style="63" customWidth="1"/>
    <col min="6" max="6" width="12.28515625" style="63" bestFit="1" customWidth="1"/>
    <col min="7" max="7" width="14" style="63" customWidth="1"/>
    <col min="8" max="8" width="13.7109375" style="63" customWidth="1"/>
    <col min="9" max="9" width="11" style="63" customWidth="1"/>
    <col min="10" max="10" width="10.140625" style="63" customWidth="1"/>
    <col min="11" max="11" width="14.140625" style="63" customWidth="1"/>
    <col min="12" max="16384" width="11" style="63"/>
  </cols>
  <sheetData>
    <row r="1" spans="1:11" ht="97.5" customHeight="1" x14ac:dyDescent="0.25">
      <c r="A1" s="166" t="s">
        <v>0</v>
      </c>
      <c r="B1" s="166"/>
      <c r="C1" s="119" t="s">
        <v>1</v>
      </c>
      <c r="D1" s="119" t="s">
        <v>2</v>
      </c>
      <c r="E1" s="119" t="s">
        <v>65</v>
      </c>
      <c r="F1" s="119" t="s">
        <v>4</v>
      </c>
      <c r="G1" s="119" t="s">
        <v>5</v>
      </c>
      <c r="H1" s="119" t="s">
        <v>6</v>
      </c>
      <c r="I1" s="119" t="s">
        <v>7</v>
      </c>
      <c r="J1" s="119" t="s">
        <v>8</v>
      </c>
      <c r="K1" s="119" t="s">
        <v>9</v>
      </c>
    </row>
    <row r="2" spans="1:11" ht="17.25" customHeight="1" x14ac:dyDescent="0.25">
      <c r="A2" s="167" t="s">
        <v>10</v>
      </c>
      <c r="B2" s="167"/>
      <c r="C2" s="150">
        <v>77.400000000000006</v>
      </c>
      <c r="D2" s="150">
        <v>7833.6</v>
      </c>
      <c r="E2" s="150">
        <v>103.9</v>
      </c>
      <c r="F2" s="150">
        <v>165.2</v>
      </c>
      <c r="G2" s="150">
        <v>245.7</v>
      </c>
      <c r="H2" s="150">
        <v>209.8</v>
      </c>
      <c r="I2" s="150">
        <v>149.5</v>
      </c>
      <c r="J2" s="150">
        <v>1215</v>
      </c>
      <c r="K2" s="150">
        <v>10000</v>
      </c>
    </row>
    <row r="3" spans="1:11" ht="15.75" x14ac:dyDescent="0.25">
      <c r="A3" s="167">
        <v>2019</v>
      </c>
      <c r="B3" s="131" t="s">
        <v>11</v>
      </c>
      <c r="C3" s="126">
        <v>0</v>
      </c>
      <c r="D3" s="126">
        <v>127.52386280409877</v>
      </c>
      <c r="E3" s="126">
        <v>0</v>
      </c>
      <c r="F3" s="126">
        <v>0.19222366479268657</v>
      </c>
      <c r="G3" s="126">
        <v>138.20060738386113</v>
      </c>
      <c r="H3" s="126">
        <v>46.733362319030618</v>
      </c>
      <c r="I3" s="126">
        <v>18.012446019621144</v>
      </c>
      <c r="J3" s="126">
        <v>187.53015049828332</v>
      </c>
      <c r="K3" s="130">
        <v>127.3323129257071</v>
      </c>
    </row>
    <row r="4" spans="1:11" ht="15.75" x14ac:dyDescent="0.25">
      <c r="A4" s="167"/>
      <c r="B4" s="131" t="s">
        <v>12</v>
      </c>
      <c r="C4" s="126">
        <v>0</v>
      </c>
      <c r="D4" s="126">
        <v>132.22402063480052</v>
      </c>
      <c r="E4" s="126">
        <v>0</v>
      </c>
      <c r="F4" s="126">
        <v>0.10558794605278932</v>
      </c>
      <c r="G4" s="126">
        <v>167.55364334612241</v>
      </c>
      <c r="H4" s="126">
        <v>70.635154369483615</v>
      </c>
      <c r="I4" s="126">
        <v>15.103889783428208</v>
      </c>
      <c r="J4" s="126">
        <v>201.70763583735172</v>
      </c>
      <c r="K4" s="130">
        <v>133.91368809304007</v>
      </c>
    </row>
    <row r="5" spans="1:11" ht="15.75" x14ac:dyDescent="0.25">
      <c r="A5" s="167"/>
      <c r="B5" s="131" t="s">
        <v>13</v>
      </c>
      <c r="C5" s="126">
        <v>665.20318367804498</v>
      </c>
      <c r="D5" s="126">
        <v>172.83401098512425</v>
      </c>
      <c r="E5" s="126">
        <v>91.886611756237315</v>
      </c>
      <c r="F5" s="126">
        <v>0.25697722636209425</v>
      </c>
      <c r="G5" s="126">
        <v>149.4310716118228</v>
      </c>
      <c r="H5" s="126">
        <v>264.79614961682319</v>
      </c>
      <c r="I5" s="126">
        <v>55.924238844272239</v>
      </c>
      <c r="J5" s="126">
        <v>199.60131936730039</v>
      </c>
      <c r="K5" s="130">
        <v>175.81642271870382</v>
      </c>
    </row>
    <row r="6" spans="1:11" ht="15.75" x14ac:dyDescent="0.25">
      <c r="A6" s="167"/>
      <c r="B6" s="131" t="s">
        <v>14</v>
      </c>
      <c r="C6" s="126">
        <v>0</v>
      </c>
      <c r="D6" s="126">
        <v>142.98431953394436</v>
      </c>
      <c r="E6" s="126">
        <v>0</v>
      </c>
      <c r="F6" s="126">
        <v>1.044305251155778</v>
      </c>
      <c r="G6" s="126">
        <v>241.27239117398361</v>
      </c>
      <c r="H6" s="126">
        <v>174.37492164749557</v>
      </c>
      <c r="I6" s="126">
        <v>59.204547348430964</v>
      </c>
      <c r="J6" s="126">
        <v>192.27113701879705</v>
      </c>
      <c r="K6" s="130">
        <v>145.85445770284815</v>
      </c>
    </row>
    <row r="7" spans="1:11" ht="15.75" x14ac:dyDescent="0.25">
      <c r="A7" s="167">
        <v>2020</v>
      </c>
      <c r="B7" s="131" t="s">
        <v>11</v>
      </c>
      <c r="C7" s="126">
        <v>0</v>
      </c>
      <c r="D7" s="126">
        <v>133.73280673551244</v>
      </c>
      <c r="E7" s="126">
        <v>0</v>
      </c>
      <c r="F7" s="126">
        <v>0.24535421508783969</v>
      </c>
      <c r="G7" s="126">
        <v>206.01225629803608</v>
      </c>
      <c r="H7" s="126">
        <v>147.57002521649528</v>
      </c>
      <c r="I7" s="126">
        <v>23.549678827691181</v>
      </c>
      <c r="J7" s="126">
        <v>199.56898299146846</v>
      </c>
      <c r="K7" s="130">
        <v>137.52192197108297</v>
      </c>
    </row>
    <row r="8" spans="1:11" ht="15.75" x14ac:dyDescent="0.25">
      <c r="A8" s="167"/>
      <c r="B8" s="131" t="s">
        <v>12</v>
      </c>
      <c r="C8" s="126">
        <v>0</v>
      </c>
      <c r="D8" s="126">
        <v>134.03037807820613</v>
      </c>
      <c r="E8" s="126">
        <v>0</v>
      </c>
      <c r="F8" s="126">
        <v>0.71186460505346372</v>
      </c>
      <c r="G8" s="126">
        <v>168.53599951116902</v>
      </c>
      <c r="H8" s="126">
        <v>159.63010020330793</v>
      </c>
      <c r="I8" s="126">
        <v>19.329766448728968</v>
      </c>
      <c r="J8" s="126">
        <v>240.78046150536167</v>
      </c>
      <c r="K8" s="130">
        <v>142.04585832040502</v>
      </c>
    </row>
    <row r="9" spans="1:11" ht="15.75" x14ac:dyDescent="0.25">
      <c r="A9" s="167"/>
      <c r="B9" s="131" t="s">
        <v>13</v>
      </c>
      <c r="C9" s="126">
        <v>605.88767445770975</v>
      </c>
      <c r="D9" s="126">
        <v>175.93159838235292</v>
      </c>
      <c r="E9" s="126">
        <v>91.886611756237315</v>
      </c>
      <c r="F9" s="126">
        <v>1.6488165984448322</v>
      </c>
      <c r="G9" s="126">
        <v>253.00067242410086</v>
      </c>
      <c r="H9" s="126">
        <v>276.75651968003507</v>
      </c>
      <c r="I9" s="126">
        <v>25.739707325870601</v>
      </c>
      <c r="J9" s="126">
        <v>199.87874322303364</v>
      </c>
      <c r="K9" s="130">
        <v>180.17655120114117</v>
      </c>
    </row>
    <row r="10" spans="1:11" ht="15.75" x14ac:dyDescent="0.25">
      <c r="A10" s="167"/>
      <c r="B10" s="131" t="s">
        <v>14</v>
      </c>
      <c r="C10" s="126">
        <v>0</v>
      </c>
      <c r="D10" s="126">
        <v>152.42997381348613</v>
      </c>
      <c r="E10" s="126">
        <v>0</v>
      </c>
      <c r="F10" s="126">
        <v>6.7341293470789552</v>
      </c>
      <c r="G10" s="126">
        <v>210.1380922892194</v>
      </c>
      <c r="H10" s="126">
        <v>231.64927088429255</v>
      </c>
      <c r="I10" s="126">
        <v>25.703221779122892</v>
      </c>
      <c r="J10" s="126">
        <v>197.72276101553459</v>
      </c>
      <c r="K10" s="130">
        <v>153.95028609992337</v>
      </c>
    </row>
    <row r="11" spans="1:11" ht="15.75" x14ac:dyDescent="0.25">
      <c r="A11" s="167">
        <v>2021</v>
      </c>
      <c r="B11" s="131" t="s">
        <v>11</v>
      </c>
      <c r="C11" s="126">
        <v>0</v>
      </c>
      <c r="D11" s="126">
        <v>140.15467057683887</v>
      </c>
      <c r="E11" s="126">
        <v>0</v>
      </c>
      <c r="F11" s="126">
        <v>2.02537045748449</v>
      </c>
      <c r="G11" s="126">
        <v>179.9236039617148</v>
      </c>
      <c r="H11" s="126">
        <v>189.95687116307113</v>
      </c>
      <c r="I11" s="126">
        <v>23.549678827691181</v>
      </c>
      <c r="J11" s="126">
        <v>185.04417552234199</v>
      </c>
      <c r="K11" s="130">
        <v>141.06753168454335</v>
      </c>
    </row>
    <row r="12" spans="1:11" ht="15.75" x14ac:dyDescent="0.25">
      <c r="A12" s="167"/>
      <c r="B12" s="131" t="s">
        <v>12</v>
      </c>
      <c r="C12" s="126">
        <v>153.24482932571047</v>
      </c>
      <c r="D12" s="126">
        <v>147.88766981765164</v>
      </c>
      <c r="E12" s="126">
        <v>0</v>
      </c>
      <c r="F12" s="126">
        <v>4.2529892947107877</v>
      </c>
      <c r="G12" s="126">
        <v>183.42628651766455</v>
      </c>
      <c r="H12" s="126">
        <v>306.71471218151896</v>
      </c>
      <c r="I12" s="126">
        <v>19.329766448728968</v>
      </c>
      <c r="J12" s="126">
        <v>191.40165322762974</v>
      </c>
      <c r="K12" s="130">
        <v>151.59549140491441</v>
      </c>
    </row>
    <row r="13" spans="1:11" ht="15.75" x14ac:dyDescent="0.25">
      <c r="A13" s="167"/>
      <c r="B13" s="131" t="s">
        <v>13</v>
      </c>
      <c r="C13" s="126">
        <v>621.80471946639773</v>
      </c>
      <c r="D13" s="126">
        <v>166.57135322424659</v>
      </c>
      <c r="E13" s="126">
        <v>128.31198699816579</v>
      </c>
      <c r="F13" s="126">
        <v>3.8748821366501041</v>
      </c>
      <c r="G13" s="126">
        <v>220.36513143310117</v>
      </c>
      <c r="H13" s="126">
        <v>352.19137346691122</v>
      </c>
      <c r="I13" s="126">
        <v>30.491463618042811</v>
      </c>
      <c r="J13" s="126">
        <v>206.62380920937559</v>
      </c>
      <c r="K13" s="130">
        <v>175.05916574399632</v>
      </c>
    </row>
    <row r="14" spans="1:11" ht="15.75" x14ac:dyDescent="0.25">
      <c r="A14" s="167"/>
      <c r="B14" s="131" t="s">
        <v>14</v>
      </c>
      <c r="C14" s="126">
        <v>0</v>
      </c>
      <c r="D14" s="126">
        <v>152.18216120744523</v>
      </c>
      <c r="E14" s="126">
        <v>0</v>
      </c>
      <c r="F14" s="126">
        <v>7.5483526269381462</v>
      </c>
      <c r="G14" s="126">
        <v>237.63165012346772</v>
      </c>
      <c r="H14" s="126">
        <v>193.01562034243119</v>
      </c>
      <c r="I14" s="126">
        <v>25.126521304535657</v>
      </c>
      <c r="J14" s="126">
        <v>198.27917301417693</v>
      </c>
      <c r="K14" s="130">
        <v>153.69024688677328</v>
      </c>
    </row>
    <row r="15" spans="1:11" ht="15.75" x14ac:dyDescent="0.25">
      <c r="A15" s="167">
        <v>2022</v>
      </c>
      <c r="B15" s="131" t="s">
        <v>11</v>
      </c>
      <c r="C15" s="126">
        <v>0</v>
      </c>
      <c r="D15" s="126">
        <v>145.12646508006634</v>
      </c>
      <c r="E15" s="126">
        <v>0</v>
      </c>
      <c r="F15" s="126">
        <v>1.4469050703797239</v>
      </c>
      <c r="G15" s="126">
        <v>214.70993725308449</v>
      </c>
      <c r="H15" s="126">
        <v>209.91848313692608</v>
      </c>
      <c r="I15" s="126">
        <v>20.480271304418029</v>
      </c>
      <c r="J15" s="126">
        <v>207.32177144380793</v>
      </c>
      <c r="K15" s="130">
        <v>148.88623270192386</v>
      </c>
    </row>
    <row r="16" spans="1:11" ht="15.75" x14ac:dyDescent="0.25">
      <c r="A16" s="167"/>
      <c r="B16" s="131" t="s">
        <v>12</v>
      </c>
      <c r="C16" s="126">
        <v>380.16759150271849</v>
      </c>
      <c r="D16" s="126">
        <v>160.56858997734886</v>
      </c>
      <c r="E16" s="126">
        <v>0</v>
      </c>
      <c r="F16" s="126">
        <v>3.3803330848172752</v>
      </c>
      <c r="G16" s="126">
        <v>161.4239927643888</v>
      </c>
      <c r="H16" s="126">
        <v>142.40016097489976</v>
      </c>
      <c r="I16" s="126">
        <v>17.10456139345111</v>
      </c>
      <c r="J16" s="126">
        <v>209.65204985744569</v>
      </c>
      <c r="K16" s="130">
        <v>161.46500334052533</v>
      </c>
    </row>
    <row r="17" spans="1:11" ht="15.75" x14ac:dyDescent="0.25">
      <c r="A17" s="167"/>
      <c r="B17" s="131" t="s">
        <v>13</v>
      </c>
      <c r="C17" s="126">
        <v>726.54559721988676</v>
      </c>
      <c r="D17" s="126">
        <v>173.26390362149536</v>
      </c>
      <c r="E17" s="126">
        <v>82.341421548315594</v>
      </c>
      <c r="F17" s="126">
        <v>1.0283821236504673</v>
      </c>
      <c r="G17" s="126">
        <v>202.42587753031106</v>
      </c>
      <c r="H17" s="126">
        <v>303.84216400913056</v>
      </c>
      <c r="I17" s="126">
        <v>28.233739898665249</v>
      </c>
      <c r="J17" s="126">
        <v>176.10589554593926</v>
      </c>
      <c r="K17" s="130">
        <v>175.38841159715926</v>
      </c>
    </row>
    <row r="18" spans="1:11" ht="15.75" x14ac:dyDescent="0.25">
      <c r="A18" s="167"/>
      <c r="B18" s="131" t="s">
        <v>14</v>
      </c>
      <c r="C18" s="126">
        <v>0</v>
      </c>
      <c r="D18" s="126">
        <v>170.32725988078803</v>
      </c>
      <c r="E18" s="126">
        <v>0</v>
      </c>
      <c r="F18" s="126">
        <v>1.2137029220753546</v>
      </c>
      <c r="G18" s="126">
        <v>140.11442341669039</v>
      </c>
      <c r="H18" s="126">
        <v>160.96513080094817</v>
      </c>
      <c r="I18" s="126">
        <v>22.475172946279351</v>
      </c>
      <c r="J18" s="126">
        <v>168.11797308488715</v>
      </c>
      <c r="K18" s="130">
        <v>161.03184554267938</v>
      </c>
    </row>
    <row r="19" spans="1:11" ht="15.75" x14ac:dyDescent="0.25">
      <c r="A19" s="175">
        <v>2023</v>
      </c>
      <c r="B19" s="131" t="s">
        <v>11</v>
      </c>
      <c r="C19" s="126">
        <v>0</v>
      </c>
      <c r="D19" s="126">
        <v>143.72942579613382</v>
      </c>
      <c r="E19" s="126">
        <v>0</v>
      </c>
      <c r="F19" s="126">
        <v>0.48373443254908099</v>
      </c>
      <c r="G19" s="126">
        <v>151.99717261685262</v>
      </c>
      <c r="H19" s="126">
        <v>204.29687938764704</v>
      </c>
      <c r="I19" s="126">
        <v>17.334365375953265</v>
      </c>
      <c r="J19" s="126">
        <v>239.83544785016292</v>
      </c>
      <c r="K19" s="130">
        <v>150.02835379130906</v>
      </c>
    </row>
    <row r="20" spans="1:11" ht="15.75" x14ac:dyDescent="0.25">
      <c r="A20" s="168"/>
      <c r="B20" s="131" t="s">
        <v>12</v>
      </c>
      <c r="C20" s="126">
        <v>144.73140519029204</v>
      </c>
      <c r="D20" s="126">
        <v>150.83352502759331</v>
      </c>
      <c r="E20" s="126">
        <v>0</v>
      </c>
      <c r="F20" s="126">
        <v>1.8484903099023888</v>
      </c>
      <c r="G20" s="126">
        <v>157.20564657031588</v>
      </c>
      <c r="H20" s="126">
        <v>191.39280387459968</v>
      </c>
      <c r="I20" s="126">
        <v>15.271450233369432</v>
      </c>
      <c r="J20" s="126">
        <v>254.53701871195128</v>
      </c>
      <c r="K20" s="130">
        <v>158.34832582454899</v>
      </c>
    </row>
    <row r="21" spans="1:11" ht="15.75" x14ac:dyDescent="0.25">
      <c r="A21" s="168"/>
      <c r="B21" s="131" t="s">
        <v>13</v>
      </c>
      <c r="C21" s="126">
        <v>691.45171234796248</v>
      </c>
      <c r="D21" s="126">
        <v>178.60758108062183</v>
      </c>
      <c r="E21" s="126">
        <v>220.39883489799033</v>
      </c>
      <c r="F21" s="126">
        <v>0.91283984927847717</v>
      </c>
      <c r="G21" s="126">
        <v>164.06189778209747</v>
      </c>
      <c r="H21" s="126">
        <v>277.4230527385896</v>
      </c>
      <c r="I21" s="126">
        <v>25.579184212568236</v>
      </c>
      <c r="J21" s="126">
        <v>243.92749720507587</v>
      </c>
      <c r="K21" s="130">
        <v>187.44657603848125</v>
      </c>
    </row>
    <row r="22" spans="1:11" ht="15.75" x14ac:dyDescent="0.25">
      <c r="A22" s="169"/>
      <c r="B22" s="131" t="s">
        <v>14</v>
      </c>
      <c r="C22" s="126">
        <v>0</v>
      </c>
      <c r="D22" s="126">
        <v>173.9497832452393</v>
      </c>
      <c r="E22" s="126">
        <v>0</v>
      </c>
      <c r="F22" s="126">
        <v>0.2104627576101902</v>
      </c>
      <c r="G22" s="126">
        <v>183.10614622003263</v>
      </c>
      <c r="H22" s="126">
        <v>269.25252736636992</v>
      </c>
      <c r="I22" s="126">
        <v>23.373242784156595</v>
      </c>
      <c r="J22" s="126">
        <v>254.7695445911634</v>
      </c>
      <c r="K22" s="130">
        <v>177.72879429216439</v>
      </c>
    </row>
    <row r="23" spans="1:11" ht="15.75" x14ac:dyDescent="0.25">
      <c r="A23" s="159">
        <v>2024</v>
      </c>
      <c r="B23" s="131" t="s">
        <v>11</v>
      </c>
      <c r="C23" s="126">
        <v>0</v>
      </c>
      <c r="D23" s="126">
        <v>141.55587654426515</v>
      </c>
      <c r="E23" s="126">
        <v>0</v>
      </c>
      <c r="F23" s="126">
        <v>2.8612639385779084E-2</v>
      </c>
      <c r="G23" s="126">
        <v>199.28520950132466</v>
      </c>
      <c r="H23" s="126">
        <v>256.88728177587598</v>
      </c>
      <c r="I23" s="126">
        <v>16.982798867150731</v>
      </c>
      <c r="J23" s="126">
        <v>268.37047889540571</v>
      </c>
      <c r="K23" s="130">
        <v>154.04478763615398</v>
      </c>
    </row>
    <row r="24" spans="1:11" ht="15.75" x14ac:dyDescent="0.25">
      <c r="A24" s="133" t="s">
        <v>15</v>
      </c>
      <c r="B24" s="149" t="s">
        <v>16</v>
      </c>
      <c r="C24" s="135">
        <f>(C22/C21-1)*100</f>
        <v>-100</v>
      </c>
      <c r="D24" s="135">
        <f t="shared" ref="D24:K24" si="0">(D22/D21-1)*100</f>
        <v>-2.60783882027944</v>
      </c>
      <c r="E24" s="135">
        <f t="shared" si="0"/>
        <v>-100</v>
      </c>
      <c r="F24" s="135">
        <f t="shared" si="0"/>
        <v>-76.944175062411745</v>
      </c>
      <c r="G24" s="135">
        <f t="shared" si="0"/>
        <v>11.607965466320035</v>
      </c>
      <c r="H24" s="135">
        <f t="shared" si="0"/>
        <v>-2.9451501205700503</v>
      </c>
      <c r="I24" s="135">
        <f t="shared" si="0"/>
        <v>-8.623970999543296</v>
      </c>
      <c r="J24" s="135">
        <f t="shared" si="0"/>
        <v>4.4447827777990723</v>
      </c>
      <c r="K24" s="135">
        <f t="shared" si="0"/>
        <v>-5.184294080848872</v>
      </c>
    </row>
    <row r="25" spans="1:11" ht="15.75" x14ac:dyDescent="0.25">
      <c r="A25" s="133"/>
      <c r="B25" s="149" t="s">
        <v>17</v>
      </c>
      <c r="C25" s="135" t="s">
        <v>26</v>
      </c>
      <c r="D25" s="135">
        <f t="shared" ref="D25:K25" si="1">(D22/D18-1)*100</f>
        <v>2.126801879503426</v>
      </c>
      <c r="E25" s="135" t="s">
        <v>26</v>
      </c>
      <c r="F25" s="135">
        <f t="shared" si="1"/>
        <v>-82.659450366131409</v>
      </c>
      <c r="G25" s="135">
        <f t="shared" si="1"/>
        <v>30.683295662922518</v>
      </c>
      <c r="H25" s="135">
        <f t="shared" si="1"/>
        <v>67.273822613999258</v>
      </c>
      <c r="I25" s="135">
        <f t="shared" si="1"/>
        <v>3.9958305994967525</v>
      </c>
      <c r="J25" s="135">
        <f t="shared" si="1"/>
        <v>51.542122425258839</v>
      </c>
      <c r="K25" s="135">
        <f t="shared" si="1"/>
        <v>10.368724703623734</v>
      </c>
    </row>
    <row r="26" spans="1:11" ht="15" customHeight="1" x14ac:dyDescent="0.25">
      <c r="A26" s="133" t="s">
        <v>62</v>
      </c>
      <c r="B26" s="150" t="s">
        <v>89</v>
      </c>
      <c r="C26" s="130">
        <v>-2.8540968519015144</v>
      </c>
      <c r="D26" s="130">
        <v>-1.9458435354604253</v>
      </c>
      <c r="E26" s="130">
        <v>-1.2212110668029288</v>
      </c>
      <c r="F26" s="130">
        <v>-6.1879425187481973E-3</v>
      </c>
      <c r="G26" s="130">
        <v>0.24953696243154869</v>
      </c>
      <c r="H26" s="130">
        <v>-9.1415819358522485E-2</v>
      </c>
      <c r="I26" s="130">
        <v>-1.7587376427571518E-2</v>
      </c>
      <c r="J26" s="130">
        <v>0.7025115491892896</v>
      </c>
      <c r="K26" s="130"/>
    </row>
    <row r="27" spans="1:11" ht="15.75" x14ac:dyDescent="0.25">
      <c r="A27" s="133" t="s">
        <v>63</v>
      </c>
      <c r="B27" s="150" t="s">
        <v>88</v>
      </c>
      <c r="C27" s="130">
        <v>0</v>
      </c>
      <c r="D27" s="130">
        <v>1.7628577680141508</v>
      </c>
      <c r="E27" s="130">
        <v>0</v>
      </c>
      <c r="F27" s="130">
        <v>-1.0295789158862111E-2</v>
      </c>
      <c r="G27" s="130">
        <v>0.65619768217862839</v>
      </c>
      <c r="H27" s="130">
        <v>1.4113284071588623</v>
      </c>
      <c r="I27" s="130">
        <v>8.3405749611381239E-3</v>
      </c>
      <c r="J27" s="130">
        <v>6.5402960604698155</v>
      </c>
      <c r="K27" s="130"/>
    </row>
    <row r="28" spans="1:11" ht="15.75" x14ac:dyDescent="0.25">
      <c r="A28" s="173" t="s">
        <v>15</v>
      </c>
      <c r="B28" s="150" t="s">
        <v>16</v>
      </c>
      <c r="C28" s="135" t="s">
        <v>26</v>
      </c>
      <c r="D28" s="135">
        <f t="shared" ref="D28:K28" si="2">(D23/D22-1)*100</f>
        <v>-18.622562268619969</v>
      </c>
      <c r="E28" s="135" t="s">
        <v>26</v>
      </c>
      <c r="F28" s="135">
        <f t="shared" si="2"/>
        <v>-86.404891910247542</v>
      </c>
      <c r="G28" s="135">
        <f t="shared" si="2"/>
        <v>8.8358930681934567</v>
      </c>
      <c r="H28" s="135">
        <f t="shared" si="2"/>
        <v>-4.5924343631763342</v>
      </c>
      <c r="I28" s="135">
        <f t="shared" si="2"/>
        <v>-27.340852854776255</v>
      </c>
      <c r="J28" s="135">
        <f t="shared" si="2"/>
        <v>5.3385244009711341</v>
      </c>
      <c r="K28" s="135">
        <f t="shared" si="2"/>
        <v>-13.325925464321109</v>
      </c>
    </row>
    <row r="29" spans="1:11" ht="15.75" x14ac:dyDescent="0.25">
      <c r="A29" s="174"/>
      <c r="B29" s="149" t="s">
        <v>17</v>
      </c>
      <c r="C29" s="135" t="s">
        <v>26</v>
      </c>
      <c r="D29" s="135">
        <f>(D23/D19-1)*100</f>
        <v>-1.5122507028947907</v>
      </c>
      <c r="E29" s="135" t="s">
        <v>26</v>
      </c>
      <c r="F29" s="135">
        <f t="shared" ref="F29:K29" si="3">(F23/F19-1)*100</f>
        <v>-94.085052156613642</v>
      </c>
      <c r="G29" s="135">
        <f t="shared" si="3"/>
        <v>31.111129286380557</v>
      </c>
      <c r="H29" s="135">
        <f t="shared" si="3"/>
        <v>25.742146696445744</v>
      </c>
      <c r="I29" s="135">
        <f t="shared" si="3"/>
        <v>-2.0281475622420997</v>
      </c>
      <c r="J29" s="135">
        <f t="shared" si="3"/>
        <v>11.897753772857644</v>
      </c>
      <c r="K29" s="135">
        <f t="shared" si="3"/>
        <v>2.6771165205423886</v>
      </c>
    </row>
    <row r="30" spans="1:11" ht="15.75" x14ac:dyDescent="0.25">
      <c r="A30" s="133" t="s">
        <v>62</v>
      </c>
      <c r="B30" s="150" t="s">
        <v>90</v>
      </c>
      <c r="C30" s="130">
        <v>0</v>
      </c>
      <c r="D30" s="130">
        <v>-14.277975960323332</v>
      </c>
      <c r="E30" s="130">
        <v>0</v>
      </c>
      <c r="F30" s="130">
        <v>-1.6903068766503549E-3</v>
      </c>
      <c r="G30" s="130">
        <v>0.22366625068537577</v>
      </c>
      <c r="H30" s="130">
        <v>-0.14596547937204055</v>
      </c>
      <c r="I30" s="130">
        <v>-5.3754416012043588E-2</v>
      </c>
      <c r="J30" s="130">
        <v>0.92979444757757757</v>
      </c>
      <c r="K30" s="134"/>
    </row>
    <row r="31" spans="1:11" ht="15.75" x14ac:dyDescent="0.25">
      <c r="A31" s="133" t="s">
        <v>63</v>
      </c>
      <c r="B31" s="150" t="s">
        <v>91</v>
      </c>
      <c r="C31" s="130">
        <v>0</v>
      </c>
      <c r="D31" s="130">
        <v>-1.1348037553123982</v>
      </c>
      <c r="E31" s="130">
        <v>0</v>
      </c>
      <c r="F31" s="130">
        <v>-5.0110364496737799E-3</v>
      </c>
      <c r="G31" s="130">
        <v>0.77436609321062955</v>
      </c>
      <c r="H31" s="130">
        <v>0.73536315256828322</v>
      </c>
      <c r="I31" s="130">
        <v>-3.5029874052730963E-3</v>
      </c>
      <c r="J31" s="130">
        <v>2.3107050539308212</v>
      </c>
      <c r="K31" s="134"/>
    </row>
  </sheetData>
  <mergeCells count="8">
    <mergeCell ref="A28:A29"/>
    <mergeCell ref="A3:A6"/>
    <mergeCell ref="A7:A10"/>
    <mergeCell ref="A11:A14"/>
    <mergeCell ref="A1:B1"/>
    <mergeCell ref="A2:B2"/>
    <mergeCell ref="A15:A18"/>
    <mergeCell ref="A19:A22"/>
  </mergeCells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3"/>
  <sheetViews>
    <sheetView workbookViewId="0">
      <pane xSplit="2" ySplit="2" topLeftCell="C27" activePane="bottomRight" state="frozen"/>
      <selection pane="topRight" activeCell="C1" sqref="C1"/>
      <selection pane="bottomLeft" activeCell="A3" sqref="A3"/>
      <selection pane="bottomRight" activeCell="L2" sqref="L2"/>
    </sheetView>
  </sheetViews>
  <sheetFormatPr baseColWidth="10" defaultColWidth="11" defaultRowHeight="15" x14ac:dyDescent="0.25"/>
  <cols>
    <col min="1" max="1" width="23.7109375" customWidth="1"/>
    <col min="2" max="2" width="14.42578125" customWidth="1"/>
    <col min="3" max="3" width="11.140625" customWidth="1"/>
    <col min="4" max="4" width="11.5703125" customWidth="1"/>
    <col min="5" max="5" width="18.7109375" customWidth="1"/>
    <col min="6" max="6" width="15.5703125" customWidth="1"/>
    <col min="7" max="7" width="15.140625" customWidth="1"/>
    <col min="8" max="8" width="15.7109375" customWidth="1"/>
    <col min="9" max="9" width="14.85546875" customWidth="1"/>
    <col min="10" max="10" width="16" customWidth="1"/>
    <col min="11" max="11" width="14.85546875" customWidth="1"/>
  </cols>
  <sheetData>
    <row r="1" spans="1:11" ht="97.5" customHeight="1" x14ac:dyDescent="0.25">
      <c r="A1" s="178" t="s">
        <v>0</v>
      </c>
      <c r="B1" s="178"/>
      <c r="C1" s="35" t="s">
        <v>1</v>
      </c>
      <c r="D1" s="35" t="s">
        <v>2</v>
      </c>
      <c r="E1" s="35" t="s">
        <v>65</v>
      </c>
      <c r="F1" s="35" t="s">
        <v>4</v>
      </c>
      <c r="G1" s="35" t="s">
        <v>5</v>
      </c>
      <c r="H1" s="35" t="s">
        <v>6</v>
      </c>
      <c r="I1" s="35" t="s">
        <v>7</v>
      </c>
      <c r="J1" s="35" t="s">
        <v>8</v>
      </c>
      <c r="K1" s="35" t="s">
        <v>9</v>
      </c>
    </row>
    <row r="2" spans="1:11" ht="12.75" customHeight="1" x14ac:dyDescent="0.25">
      <c r="A2" s="179" t="s">
        <v>10</v>
      </c>
      <c r="B2" s="179"/>
      <c r="C2" s="59">
        <v>77.400000000000006</v>
      </c>
      <c r="D2" s="59">
        <v>7833.6</v>
      </c>
      <c r="E2" s="59">
        <v>103.9</v>
      </c>
      <c r="F2" s="59">
        <v>165.2</v>
      </c>
      <c r="G2" s="59">
        <v>245.7</v>
      </c>
      <c r="H2" s="59">
        <v>209.8</v>
      </c>
      <c r="I2" s="59">
        <v>149.5</v>
      </c>
      <c r="J2" s="59">
        <v>1215</v>
      </c>
      <c r="K2" s="59">
        <v>10000</v>
      </c>
    </row>
    <row r="3" spans="1:11" ht="12.75" customHeight="1" x14ac:dyDescent="0.25">
      <c r="A3" s="179">
        <v>2010</v>
      </c>
      <c r="B3" s="59" t="s">
        <v>11</v>
      </c>
      <c r="C3" s="10">
        <v>0</v>
      </c>
      <c r="D3" s="10">
        <v>106.9</v>
      </c>
      <c r="E3" s="10">
        <v>0</v>
      </c>
      <c r="F3" s="10">
        <v>128.1</v>
      </c>
      <c r="G3" s="10">
        <v>175.9</v>
      </c>
      <c r="H3" s="10">
        <v>165.6</v>
      </c>
      <c r="I3" s="10">
        <v>54.1</v>
      </c>
      <c r="J3" s="10">
        <v>115.7</v>
      </c>
      <c r="K3" s="8">
        <v>108.5</v>
      </c>
    </row>
    <row r="4" spans="1:11" ht="10.5" customHeight="1" x14ac:dyDescent="0.25">
      <c r="A4" s="179"/>
      <c r="B4" s="59" t="s">
        <v>12</v>
      </c>
      <c r="C4" s="10">
        <v>251.1</v>
      </c>
      <c r="D4" s="10">
        <v>109.4</v>
      </c>
      <c r="E4" s="10">
        <v>0</v>
      </c>
      <c r="F4" s="10">
        <v>329</v>
      </c>
      <c r="G4" s="10">
        <v>171.5</v>
      </c>
      <c r="H4" s="10">
        <v>192.8</v>
      </c>
      <c r="I4" s="10">
        <v>49.6</v>
      </c>
      <c r="J4" s="10">
        <v>115.7</v>
      </c>
      <c r="K4" s="8">
        <v>116.1</v>
      </c>
    </row>
    <row r="5" spans="1:11" ht="12.75" customHeight="1" x14ac:dyDescent="0.25">
      <c r="A5" s="179"/>
      <c r="B5" s="59" t="s">
        <v>13</v>
      </c>
      <c r="C5" s="10">
        <v>483.2</v>
      </c>
      <c r="D5" s="10">
        <v>146.6</v>
      </c>
      <c r="E5" s="10">
        <v>225.8</v>
      </c>
      <c r="F5" s="10">
        <v>184</v>
      </c>
      <c r="G5" s="10">
        <v>265.3</v>
      </c>
      <c r="H5" s="10">
        <v>266</v>
      </c>
      <c r="I5" s="10">
        <v>36.6</v>
      </c>
      <c r="J5" s="10">
        <v>112</v>
      </c>
      <c r="K5" s="8">
        <v>150.19999999999999</v>
      </c>
    </row>
    <row r="6" spans="1:11" ht="11.25" customHeight="1" x14ac:dyDescent="0.25">
      <c r="A6" s="179"/>
      <c r="B6" s="59" t="s">
        <v>14</v>
      </c>
      <c r="C6" s="10">
        <v>0</v>
      </c>
      <c r="D6" s="10">
        <v>126.1</v>
      </c>
      <c r="E6" s="10">
        <v>0</v>
      </c>
      <c r="F6" s="10">
        <v>162.69999999999999</v>
      </c>
      <c r="G6" s="10">
        <v>166.4</v>
      </c>
      <c r="H6" s="10">
        <v>173.1</v>
      </c>
      <c r="I6" s="10">
        <v>55.9</v>
      </c>
      <c r="J6" s="10">
        <v>126.3</v>
      </c>
      <c r="K6" s="8">
        <v>125.4</v>
      </c>
    </row>
    <row r="7" spans="1:11" ht="11.25" customHeight="1" x14ac:dyDescent="0.25">
      <c r="A7" s="179">
        <v>2011</v>
      </c>
      <c r="B7" s="59" t="s">
        <v>11</v>
      </c>
      <c r="C7" s="10">
        <v>0</v>
      </c>
      <c r="D7" s="10">
        <v>108.4</v>
      </c>
      <c r="E7" s="10">
        <v>0</v>
      </c>
      <c r="F7" s="10">
        <v>124.7</v>
      </c>
      <c r="G7" s="10">
        <v>163.9</v>
      </c>
      <c r="H7" s="10">
        <v>141.9</v>
      </c>
      <c r="I7" s="10">
        <v>40.9</v>
      </c>
      <c r="J7" s="10">
        <v>110.2</v>
      </c>
      <c r="K7" s="8">
        <v>108</v>
      </c>
    </row>
    <row r="8" spans="1:11" ht="12.75" customHeight="1" x14ac:dyDescent="0.25">
      <c r="A8" s="179"/>
      <c r="B8" s="59" t="s">
        <v>12</v>
      </c>
      <c r="C8" s="10">
        <v>0</v>
      </c>
      <c r="D8" s="10">
        <v>117.6</v>
      </c>
      <c r="E8" s="10">
        <v>0</v>
      </c>
      <c r="F8" s="10">
        <v>266.60000000000002</v>
      </c>
      <c r="G8" s="10">
        <v>438.3</v>
      </c>
      <c r="H8" s="10">
        <v>157.69999999999999</v>
      </c>
      <c r="I8" s="10">
        <v>39.6</v>
      </c>
      <c r="J8" s="10">
        <v>121.2</v>
      </c>
      <c r="K8" s="8">
        <v>125.9</v>
      </c>
    </row>
    <row r="9" spans="1:11" ht="10.5" customHeight="1" x14ac:dyDescent="0.25">
      <c r="A9" s="179"/>
      <c r="B9" s="59" t="s">
        <v>13</v>
      </c>
      <c r="C9" s="10">
        <v>840.8</v>
      </c>
      <c r="D9" s="10">
        <v>155.1</v>
      </c>
      <c r="E9" s="10">
        <v>250.9</v>
      </c>
      <c r="F9" s="10">
        <v>422.3</v>
      </c>
      <c r="G9" s="10">
        <v>321.10000000000002</v>
      </c>
      <c r="H9" s="10">
        <v>189.5</v>
      </c>
      <c r="I9" s="10">
        <v>57.4</v>
      </c>
      <c r="J9" s="10">
        <v>165</v>
      </c>
      <c r="K9" s="8">
        <v>170.3</v>
      </c>
    </row>
    <row r="10" spans="1:11" ht="11.25" customHeight="1" x14ac:dyDescent="0.25">
      <c r="A10" s="179"/>
      <c r="B10" s="59" t="s">
        <v>14</v>
      </c>
      <c r="C10" s="10">
        <v>0</v>
      </c>
      <c r="D10" s="10">
        <v>132.9</v>
      </c>
      <c r="E10" s="10">
        <v>0</v>
      </c>
      <c r="F10" s="10">
        <v>211.8</v>
      </c>
      <c r="G10" s="10">
        <v>322.10000000000002</v>
      </c>
      <c r="H10" s="10">
        <v>189</v>
      </c>
      <c r="I10" s="10">
        <v>64.900000000000006</v>
      </c>
      <c r="J10" s="10">
        <v>172.3</v>
      </c>
      <c r="K10" s="8">
        <v>141.4</v>
      </c>
    </row>
    <row r="11" spans="1:11" ht="9.75" customHeight="1" x14ac:dyDescent="0.25">
      <c r="A11" s="179">
        <v>2012</v>
      </c>
      <c r="B11" s="59" t="s">
        <v>11</v>
      </c>
      <c r="C11" s="10">
        <v>0</v>
      </c>
      <c r="D11" s="10">
        <v>121.2</v>
      </c>
      <c r="E11" s="10">
        <v>0</v>
      </c>
      <c r="F11" s="10">
        <v>157.69999999999999</v>
      </c>
      <c r="G11" s="10">
        <v>227.1</v>
      </c>
      <c r="H11" s="10">
        <v>138.30000000000001</v>
      </c>
      <c r="I11" s="10">
        <v>38.299999999999997</v>
      </c>
      <c r="J11" s="10">
        <v>189.1</v>
      </c>
      <c r="K11" s="8">
        <v>129.5</v>
      </c>
    </row>
    <row r="12" spans="1:11" ht="11.25" customHeight="1" x14ac:dyDescent="0.25">
      <c r="A12" s="179"/>
      <c r="B12" s="59" t="s">
        <v>12</v>
      </c>
      <c r="C12" s="10">
        <v>0</v>
      </c>
      <c r="D12" s="10">
        <v>138.6</v>
      </c>
      <c r="E12" s="10">
        <v>0</v>
      </c>
      <c r="F12" s="10">
        <v>221.2</v>
      </c>
      <c r="G12" s="10">
        <v>322.89999999999998</v>
      </c>
      <c r="H12" s="10">
        <v>169.4</v>
      </c>
      <c r="I12" s="10">
        <v>67.2</v>
      </c>
      <c r="J12" s="10">
        <v>124.9</v>
      </c>
      <c r="K12" s="8">
        <v>139.9</v>
      </c>
    </row>
    <row r="13" spans="1:11" ht="11.25" customHeight="1" x14ac:dyDescent="0.25">
      <c r="A13" s="179"/>
      <c r="B13" s="59" t="s">
        <v>13</v>
      </c>
      <c r="C13" s="10">
        <v>1140.9000000000001</v>
      </c>
      <c r="D13" s="10">
        <v>168.5</v>
      </c>
      <c r="E13" s="10">
        <v>225.3</v>
      </c>
      <c r="F13" s="10">
        <v>141.4</v>
      </c>
      <c r="G13" s="10">
        <v>325.60000000000002</v>
      </c>
      <c r="H13" s="10">
        <v>293.2</v>
      </c>
      <c r="I13" s="10">
        <v>75.5</v>
      </c>
      <c r="J13" s="10">
        <v>175.4</v>
      </c>
      <c r="K13" s="8">
        <v>179.6</v>
      </c>
    </row>
    <row r="14" spans="1:11" ht="11.25" customHeight="1" x14ac:dyDescent="0.25">
      <c r="A14" s="179"/>
      <c r="B14" s="59" t="s">
        <v>14</v>
      </c>
      <c r="C14" s="10">
        <v>0</v>
      </c>
      <c r="D14" s="10">
        <v>139.6</v>
      </c>
      <c r="E14" s="10">
        <v>0</v>
      </c>
      <c r="F14" s="10">
        <v>206.9</v>
      </c>
      <c r="G14" s="10">
        <v>196.3</v>
      </c>
      <c r="H14" s="10">
        <v>175.4</v>
      </c>
      <c r="I14" s="10">
        <v>51</v>
      </c>
      <c r="J14" s="10">
        <v>170.8</v>
      </c>
      <c r="K14" s="8">
        <v>142.80000000000001</v>
      </c>
    </row>
    <row r="15" spans="1:11" ht="12.75" customHeight="1" x14ac:dyDescent="0.25">
      <c r="A15" s="179">
        <v>2013</v>
      </c>
      <c r="B15" s="59" t="s">
        <v>11</v>
      </c>
      <c r="C15" s="10">
        <v>0</v>
      </c>
      <c r="D15" s="10">
        <v>125.5</v>
      </c>
      <c r="E15" s="10">
        <v>0</v>
      </c>
      <c r="F15" s="10">
        <v>42.3</v>
      </c>
      <c r="G15" s="10">
        <v>188.1</v>
      </c>
      <c r="H15" s="10">
        <v>122.6</v>
      </c>
      <c r="I15" s="10">
        <v>65.900000000000006</v>
      </c>
      <c r="J15" s="10">
        <v>173.1</v>
      </c>
      <c r="K15" s="8">
        <v>128.19999999999999</v>
      </c>
    </row>
    <row r="16" spans="1:11" ht="10.5" customHeight="1" x14ac:dyDescent="0.25">
      <c r="A16" s="179"/>
      <c r="B16" s="59" t="s">
        <v>12</v>
      </c>
      <c r="C16" s="12">
        <v>0</v>
      </c>
      <c r="D16" s="12">
        <v>135.1</v>
      </c>
      <c r="E16" s="12">
        <v>0</v>
      </c>
      <c r="F16" s="12">
        <v>175</v>
      </c>
      <c r="G16" s="12">
        <v>237.4</v>
      </c>
      <c r="H16" s="12">
        <v>181.1</v>
      </c>
      <c r="I16" s="12">
        <v>49.7</v>
      </c>
      <c r="J16" s="12">
        <v>195.4</v>
      </c>
      <c r="K16" s="59">
        <v>142.80000000000001</v>
      </c>
    </row>
    <row r="17" spans="1:11" ht="10.5" customHeight="1" x14ac:dyDescent="0.25">
      <c r="A17" s="179"/>
      <c r="B17" s="59" t="s">
        <v>13</v>
      </c>
      <c r="C17" s="13">
        <v>870.5</v>
      </c>
      <c r="D17" s="13">
        <v>156.6</v>
      </c>
      <c r="E17" s="10">
        <v>297.8</v>
      </c>
      <c r="F17" s="13">
        <v>274.7</v>
      </c>
      <c r="G17" s="13">
        <v>185.2</v>
      </c>
      <c r="H17" s="13">
        <v>278.2</v>
      </c>
      <c r="I17" s="13">
        <v>66.400000000000006</v>
      </c>
      <c r="J17" s="13">
        <v>197.1</v>
      </c>
      <c r="K17" s="14">
        <v>174.5</v>
      </c>
    </row>
    <row r="18" spans="1:11" ht="10.5" customHeight="1" x14ac:dyDescent="0.25">
      <c r="A18" s="179"/>
      <c r="B18" s="59" t="s">
        <v>14</v>
      </c>
      <c r="C18" s="10">
        <v>0</v>
      </c>
      <c r="D18" s="10">
        <v>138.1</v>
      </c>
      <c r="E18" s="10">
        <v>0</v>
      </c>
      <c r="F18" s="10">
        <v>297.89999999999998</v>
      </c>
      <c r="G18" s="10">
        <v>345.2</v>
      </c>
      <c r="H18" s="10">
        <v>205.6</v>
      </c>
      <c r="I18" s="10">
        <v>62.3</v>
      </c>
      <c r="J18" s="10">
        <v>207.3</v>
      </c>
      <c r="K18" s="8">
        <v>152.1</v>
      </c>
    </row>
    <row r="19" spans="1:11" ht="11.25" customHeight="1" x14ac:dyDescent="0.25">
      <c r="A19" s="179">
        <v>2014</v>
      </c>
      <c r="B19" s="59" t="s">
        <v>11</v>
      </c>
      <c r="C19" s="10">
        <v>0</v>
      </c>
      <c r="D19" s="10">
        <v>115</v>
      </c>
      <c r="E19" s="10">
        <v>0</v>
      </c>
      <c r="F19" s="10">
        <v>275.5</v>
      </c>
      <c r="G19" s="10">
        <v>177.7</v>
      </c>
      <c r="H19" s="10">
        <v>230.6</v>
      </c>
      <c r="I19" s="10">
        <v>70.099999999999994</v>
      </c>
      <c r="J19" s="10">
        <v>202.5</v>
      </c>
      <c r="K19" s="8">
        <v>129.5</v>
      </c>
    </row>
    <row r="20" spans="1:11" ht="12.75" customHeight="1" x14ac:dyDescent="0.25">
      <c r="A20" s="179"/>
      <c r="B20" s="59" t="s">
        <v>12</v>
      </c>
      <c r="C20" s="37">
        <v>0</v>
      </c>
      <c r="D20" s="37">
        <v>127.01198247693557</v>
      </c>
      <c r="E20" s="37">
        <v>0</v>
      </c>
      <c r="F20" s="37">
        <v>169.60679546029357</v>
      </c>
      <c r="G20" s="37">
        <v>349.4789386569023</v>
      </c>
      <c r="H20" s="37">
        <v>253.41632164248557</v>
      </c>
      <c r="I20" s="37">
        <v>74.453116209994249</v>
      </c>
      <c r="J20" s="37">
        <v>146.3849271533559</v>
      </c>
      <c r="K20" s="43">
        <v>135.08565980775916</v>
      </c>
    </row>
    <row r="21" spans="1:11" ht="12" customHeight="1" x14ac:dyDescent="0.25">
      <c r="A21" s="179"/>
      <c r="B21" s="60" t="s">
        <v>13</v>
      </c>
      <c r="C21" s="44">
        <v>422.67810100330701</v>
      </c>
      <c r="D21" s="37">
        <v>158.43208146955598</v>
      </c>
      <c r="E21" s="37">
        <v>319.01770047473542</v>
      </c>
      <c r="F21" s="37">
        <v>362.19539995044374</v>
      </c>
      <c r="G21" s="37">
        <v>286.10475125645542</v>
      </c>
      <c r="H21" s="37">
        <v>381.71354425250189</v>
      </c>
      <c r="I21" s="37">
        <v>132.60214529046453</v>
      </c>
      <c r="J21" s="37">
        <v>124.77560432356688</v>
      </c>
      <c r="K21" s="20">
        <v>168.84744151381372</v>
      </c>
    </row>
    <row r="22" spans="1:11" ht="12.75" customHeight="1" x14ac:dyDescent="0.25">
      <c r="A22" s="179"/>
      <c r="B22" s="60" t="s">
        <v>14</v>
      </c>
      <c r="C22" s="37">
        <v>0</v>
      </c>
      <c r="D22" s="37">
        <v>138.14023415998639</v>
      </c>
      <c r="E22" s="37">
        <v>0</v>
      </c>
      <c r="F22" s="37">
        <v>89.165071149472112</v>
      </c>
      <c r="G22" s="37">
        <v>182.45961214247993</v>
      </c>
      <c r="H22" s="37">
        <v>314.28416110718433</v>
      </c>
      <c r="I22" s="37">
        <v>84.676056881040964</v>
      </c>
      <c r="J22" s="37">
        <v>142.5547611959224</v>
      </c>
      <c r="K22" s="20">
        <v>139.35069027075622</v>
      </c>
    </row>
    <row r="23" spans="1:11" ht="12.75" customHeight="1" x14ac:dyDescent="0.25">
      <c r="A23" s="182">
        <v>2015</v>
      </c>
      <c r="B23" s="60" t="s">
        <v>11</v>
      </c>
      <c r="C23" s="37">
        <v>0</v>
      </c>
      <c r="D23" s="37">
        <v>120.50627404338708</v>
      </c>
      <c r="E23" s="37">
        <v>0</v>
      </c>
      <c r="F23" s="37">
        <v>163.3967428894816</v>
      </c>
      <c r="G23" s="37">
        <v>225.35641058023924</v>
      </c>
      <c r="H23" s="37">
        <v>214.28516455681108</v>
      </c>
      <c r="I23" s="37">
        <v>59.610331003735482</v>
      </c>
      <c r="J23" s="37">
        <v>142.2853793020823</v>
      </c>
      <c r="K23" s="20">
        <v>125.30547902433435</v>
      </c>
    </row>
    <row r="24" spans="1:11" ht="12.75" customHeight="1" x14ac:dyDescent="0.25">
      <c r="A24" s="183"/>
      <c r="B24" s="60" t="s">
        <v>12</v>
      </c>
      <c r="C24" s="37">
        <v>0</v>
      </c>
      <c r="D24" s="37">
        <v>117</v>
      </c>
      <c r="E24" s="37">
        <v>0</v>
      </c>
      <c r="F24" s="37">
        <v>214.63703625443719</v>
      </c>
      <c r="G24" s="37">
        <v>211.69262671174394</v>
      </c>
      <c r="H24" s="37">
        <v>230.12234262761169</v>
      </c>
      <c r="I24" s="37">
        <v>45.717684907414679</v>
      </c>
      <c r="J24" s="37">
        <v>144.68016727579837</v>
      </c>
      <c r="K24" s="20">
        <v>123.45012809878742</v>
      </c>
    </row>
    <row r="25" spans="1:11" ht="12.75" customHeight="1" x14ac:dyDescent="0.25">
      <c r="A25" s="183"/>
      <c r="B25" s="60" t="s">
        <v>13</v>
      </c>
      <c r="C25" s="37">
        <v>205.03335014853428</v>
      </c>
      <c r="D25" s="37">
        <v>154.44996553445839</v>
      </c>
      <c r="E25" s="37">
        <v>287.64115323362438</v>
      </c>
      <c r="F25" s="37">
        <v>253.15707324182796</v>
      </c>
      <c r="G25" s="37">
        <v>212.86930449831101</v>
      </c>
      <c r="H25" s="37">
        <v>296.06656276874071</v>
      </c>
      <c r="I25" s="37">
        <v>89.170724245293954</v>
      </c>
      <c r="J25" s="37">
        <v>134.05619753709331</v>
      </c>
      <c r="K25" s="20">
        <v>158.80448946640712</v>
      </c>
    </row>
    <row r="26" spans="1:11" ht="12.75" customHeight="1" x14ac:dyDescent="0.25">
      <c r="A26" s="183"/>
      <c r="B26" s="60" t="s">
        <v>14</v>
      </c>
      <c r="C26" s="37">
        <v>0</v>
      </c>
      <c r="D26" s="37">
        <v>127.73603544617249</v>
      </c>
      <c r="E26" s="37">
        <v>0</v>
      </c>
      <c r="F26" s="37">
        <v>266.55920339610032</v>
      </c>
      <c r="G26" s="37">
        <v>187.38003636067</v>
      </c>
      <c r="H26" s="37">
        <v>202.25857297606561</v>
      </c>
      <c r="I26" s="37">
        <v>86.606766622393664</v>
      </c>
      <c r="J26" s="37">
        <v>134.6846635410588</v>
      </c>
      <c r="K26" s="20">
        <v>130.96981487535624</v>
      </c>
    </row>
    <row r="27" spans="1:11" ht="12.75" customHeight="1" x14ac:dyDescent="0.25">
      <c r="A27" s="183">
        <v>2016</v>
      </c>
      <c r="B27" s="60" t="s">
        <v>11</v>
      </c>
      <c r="C27" s="37">
        <v>0</v>
      </c>
      <c r="D27" s="37">
        <v>123.60466677223626</v>
      </c>
      <c r="E27" s="37">
        <v>0</v>
      </c>
      <c r="F27" s="37">
        <v>204.47457828496954</v>
      </c>
      <c r="G27" s="37">
        <v>188.85873516082376</v>
      </c>
      <c r="H27" s="37">
        <v>313.22552046050896</v>
      </c>
      <c r="I27" s="37">
        <v>54.86795116912355</v>
      </c>
      <c r="J27" s="37">
        <v>133.15891821789586</v>
      </c>
      <c r="K27" s="20">
        <v>128.41528461372656</v>
      </c>
    </row>
    <row r="28" spans="1:11" ht="12.75" customHeight="1" x14ac:dyDescent="0.25">
      <c r="A28" s="183"/>
      <c r="B28" s="60" t="s">
        <v>12</v>
      </c>
      <c r="C28" s="37">
        <v>0</v>
      </c>
      <c r="D28" s="37">
        <v>125.06534202097308</v>
      </c>
      <c r="E28" s="37">
        <v>0</v>
      </c>
      <c r="F28" s="37">
        <v>152.55728510701124</v>
      </c>
      <c r="G28" s="37">
        <v>230.57483380601818</v>
      </c>
      <c r="H28" s="37">
        <v>313.54240389794001</v>
      </c>
      <c r="I28" s="37">
        <v>45.788242848883911</v>
      </c>
      <c r="J28" s="37">
        <v>148.35571311361437</v>
      </c>
      <c r="K28" s="20">
        <v>131.44191167258762</v>
      </c>
    </row>
    <row r="29" spans="1:11" ht="12.75" customHeight="1" x14ac:dyDescent="0.25">
      <c r="A29" s="183"/>
      <c r="B29" s="60" t="s">
        <v>13</v>
      </c>
      <c r="C29" s="37">
        <v>101.85639818395831</v>
      </c>
      <c r="D29" s="37">
        <v>154.15463782821161</v>
      </c>
      <c r="E29" s="37">
        <v>269.00577723133085</v>
      </c>
      <c r="F29" s="37">
        <v>173.52857815887566</v>
      </c>
      <c r="G29" s="37">
        <v>126.16241498458828</v>
      </c>
      <c r="H29" s="37">
        <v>334.26614911086898</v>
      </c>
      <c r="I29" s="37">
        <v>88.403562877803083</v>
      </c>
      <c r="J29" s="37">
        <v>142.00729177090224</v>
      </c>
      <c r="K29" s="20">
        <v>155.90105187316684</v>
      </c>
    </row>
    <row r="30" spans="1:11" ht="12.75" customHeight="1" x14ac:dyDescent="0.25">
      <c r="A30" s="184"/>
      <c r="B30" s="60" t="s">
        <v>14</v>
      </c>
      <c r="C30" s="37">
        <v>0</v>
      </c>
      <c r="D30" s="37">
        <v>113.1531437653683</v>
      </c>
      <c r="E30" s="37">
        <v>0</v>
      </c>
      <c r="F30" s="37">
        <v>184.02972185751267</v>
      </c>
      <c r="G30" s="37">
        <v>220.87043675869077</v>
      </c>
      <c r="H30" s="37">
        <v>296.05459337612422</v>
      </c>
      <c r="I30" s="37">
        <v>96.529237130474399</v>
      </c>
      <c r="J30" s="37">
        <v>140.7902264187143</v>
      </c>
      <c r="K30" s="20">
        <v>121.86436302521145</v>
      </c>
    </row>
    <row r="31" spans="1:11" ht="12.75" customHeight="1" x14ac:dyDescent="0.25">
      <c r="A31" s="182">
        <v>2017</v>
      </c>
      <c r="B31" s="60" t="s">
        <v>11</v>
      </c>
      <c r="C31" s="37">
        <v>0</v>
      </c>
      <c r="D31" s="37">
        <v>115.23579812259027</v>
      </c>
      <c r="E31" s="37">
        <v>0</v>
      </c>
      <c r="F31" s="37">
        <v>135.21614826193365</v>
      </c>
      <c r="G31" s="37">
        <v>108.31426461127225</v>
      </c>
      <c r="H31" s="37">
        <v>201.46842861582167</v>
      </c>
      <c r="I31" s="37">
        <v>59.141739981545406</v>
      </c>
      <c r="J31" s="37">
        <v>138.60236944160044</v>
      </c>
      <c r="K31" s="20">
        <v>117.12173698362886</v>
      </c>
    </row>
    <row r="32" spans="1:11" ht="12.75" customHeight="1" x14ac:dyDescent="0.25">
      <c r="A32" s="184"/>
      <c r="B32" s="60" t="s">
        <v>12</v>
      </c>
      <c r="C32" s="37">
        <v>0</v>
      </c>
      <c r="D32" s="37">
        <v>132.10059875424295</v>
      </c>
      <c r="E32" s="37">
        <v>0</v>
      </c>
      <c r="F32" s="37">
        <v>113.91284384694742</v>
      </c>
      <c r="G32" s="37">
        <v>138.01286658538291</v>
      </c>
      <c r="H32" s="37">
        <v>207.87740003461684</v>
      </c>
      <c r="I32" s="37">
        <v>63.931913048413215</v>
      </c>
      <c r="J32" s="37">
        <v>173.18085527388467</v>
      </c>
      <c r="K32" s="20">
        <v>135.26870026994851</v>
      </c>
    </row>
    <row r="33" spans="1:25" ht="11.25" customHeight="1" x14ac:dyDescent="0.25">
      <c r="A33" s="188" t="s">
        <v>15</v>
      </c>
      <c r="B33" s="60" t="s">
        <v>16</v>
      </c>
      <c r="C33" s="20" t="s">
        <v>26</v>
      </c>
      <c r="D33" s="20">
        <f t="shared" ref="D33:K33" si="0">(D31/D30-1)*100</f>
        <v>1.8405625225407007</v>
      </c>
      <c r="E33" s="20" t="s">
        <v>26</v>
      </c>
      <c r="F33" s="20">
        <f t="shared" si="0"/>
        <v>-26.524831479870159</v>
      </c>
      <c r="G33" s="20">
        <f t="shared" si="0"/>
        <v>-50.960270554628529</v>
      </c>
      <c r="H33" s="20">
        <f t="shared" si="0"/>
        <v>-31.9488928314431</v>
      </c>
      <c r="I33" s="20">
        <f t="shared" si="0"/>
        <v>-38.731785581599418</v>
      </c>
      <c r="J33" s="20">
        <f t="shared" si="0"/>
        <v>-1.5539835631822263</v>
      </c>
      <c r="K33" s="20">
        <f t="shared" si="0"/>
        <v>-3.8917251309978362</v>
      </c>
      <c r="M33" s="53">
        <v>0.50568518459080936</v>
      </c>
      <c r="N33">
        <f>M33/$M$41</f>
        <v>3.2241062657462537E-2</v>
      </c>
      <c r="O33" s="53">
        <f>N33*$K$33</f>
        <v>-0.12547335379412283</v>
      </c>
      <c r="Q33" s="53">
        <v>0.59995222354864497</v>
      </c>
      <c r="R33" s="53">
        <v>17.341313582333314</v>
      </c>
      <c r="S33" s="53">
        <v>2.1269855845793337</v>
      </c>
      <c r="T33" s="53">
        <v>0.26364688466827113</v>
      </c>
      <c r="U33" s="53">
        <v>-1.9522916873126162</v>
      </c>
      <c r="V33" s="53">
        <v>0.33087284060025746</v>
      </c>
      <c r="W33" s="53">
        <v>0.48483541857548679</v>
      </c>
      <c r="X33" s="53">
        <v>-0.58698825668473431</v>
      </c>
      <c r="Y33" s="53">
        <v>18.608326590307954</v>
      </c>
    </row>
    <row r="34" spans="1:25" ht="13.5" customHeight="1" x14ac:dyDescent="0.25">
      <c r="A34" s="189"/>
      <c r="B34" s="60" t="s">
        <v>17</v>
      </c>
      <c r="C34" s="20" t="s">
        <v>26</v>
      </c>
      <c r="D34" s="20">
        <f>(D31/D27-1)*100</f>
        <v>-6.7706736874806879</v>
      </c>
      <c r="E34" s="20" t="s">
        <v>26</v>
      </c>
      <c r="F34" s="20">
        <f t="shared" ref="F34:K34" si="1">(F31/F27-1)*100</f>
        <v>-33.871413553675445</v>
      </c>
      <c r="G34" s="20">
        <f t="shared" si="1"/>
        <v>-42.647998505847973</v>
      </c>
      <c r="H34" s="20">
        <f t="shared" si="1"/>
        <v>-35.679433681004127</v>
      </c>
      <c r="I34" s="20">
        <f t="shared" si="1"/>
        <v>7.789226171847452</v>
      </c>
      <c r="J34" s="20">
        <f t="shared" si="1"/>
        <v>4.0879359013694661</v>
      </c>
      <c r="K34" s="20">
        <f t="shared" si="1"/>
        <v>-8.7945509477853072</v>
      </c>
      <c r="M34" s="53">
        <v>14.616572813182195</v>
      </c>
      <c r="N34">
        <f t="shared" ref="N34:N41" si="2">M34/$M$41</f>
        <v>0.93191150199209438</v>
      </c>
      <c r="O34" s="53">
        <f t="shared" ref="O34:O41" si="3">N34*$K$33</f>
        <v>-3.6267434121685738</v>
      </c>
    </row>
    <row r="35" spans="1:25" ht="12.75" customHeight="1" x14ac:dyDescent="0.25">
      <c r="A35" s="22" t="s">
        <v>62</v>
      </c>
      <c r="B35" s="59" t="s">
        <v>78</v>
      </c>
      <c r="C35" s="20">
        <v>0</v>
      </c>
      <c r="D35" s="20">
        <v>1.3367852269839147</v>
      </c>
      <c r="E35" s="20">
        <v>0</v>
      </c>
      <c r="F35" s="20">
        <v>-0.66074470646351791</v>
      </c>
      <c r="G35" s="20">
        <v>-2.2659875421866267</v>
      </c>
      <c r="H35" s="20">
        <v>-1.6259835460224927</v>
      </c>
      <c r="I35" s="20">
        <v>-0.45798434387702425</v>
      </c>
      <c r="J35" s="20">
        <v>-0.21781021943208925</v>
      </c>
      <c r="K35" s="20"/>
      <c r="M35" s="53">
        <v>1.7927845847424899</v>
      </c>
      <c r="N35">
        <f t="shared" si="2"/>
        <v>0.11430289415100672</v>
      </c>
      <c r="O35" s="53">
        <f t="shared" si="3"/>
        <v>-0.44483544571325845</v>
      </c>
    </row>
    <row r="36" spans="1:25" ht="13.5" customHeight="1" x14ac:dyDescent="0.25">
      <c r="A36" s="22" t="s">
        <v>63</v>
      </c>
      <c r="B36" s="59" t="s">
        <v>67</v>
      </c>
      <c r="C36" s="20">
        <v>0</v>
      </c>
      <c r="D36" s="20">
        <v>-5.1030120002167427</v>
      </c>
      <c r="E36" s="20">
        <v>0</v>
      </c>
      <c r="F36" s="20">
        <v>-0.89059680293612564</v>
      </c>
      <c r="G36" s="20">
        <v>-1.5404206566400245</v>
      </c>
      <c r="H36" s="20">
        <v>-1.8250678808373675</v>
      </c>
      <c r="I36" s="20">
        <v>4.9733920608312457E-2</v>
      </c>
      <c r="J36" s="20">
        <v>0.51481247223664006</v>
      </c>
      <c r="K36" s="20"/>
      <c r="M36" s="53">
        <v>0.22222156749696012</v>
      </c>
      <c r="N36">
        <f t="shared" si="2"/>
        <v>1.4168221058931231E-2</v>
      </c>
      <c r="O36" s="53">
        <f t="shared" si="3"/>
        <v>-5.5138821956575448E-2</v>
      </c>
    </row>
    <row r="37" spans="1:25" ht="12" customHeight="1" x14ac:dyDescent="0.25">
      <c r="A37" s="180" t="s">
        <v>15</v>
      </c>
      <c r="B37" s="59" t="s">
        <v>16</v>
      </c>
      <c r="C37" s="20" t="s">
        <v>26</v>
      </c>
      <c r="D37" s="20">
        <f>(D32/D31-1)*100</f>
        <v>14.635036079423468</v>
      </c>
      <c r="E37" s="20" t="s">
        <v>26</v>
      </c>
      <c r="F37" s="20">
        <f t="shared" ref="F37:K37" si="4">(F32/F31-1)*100</f>
        <v>-15.755000189562107</v>
      </c>
      <c r="G37" s="20">
        <f t="shared" si="4"/>
        <v>27.418920380150858</v>
      </c>
      <c r="H37" s="20">
        <f t="shared" si="4"/>
        <v>3.1811294021736769</v>
      </c>
      <c r="I37" s="20">
        <f t="shared" si="4"/>
        <v>8.0994794342583276</v>
      </c>
      <c r="J37" s="20">
        <f t="shared" si="4"/>
        <v>24.947975977318148</v>
      </c>
      <c r="K37" s="20">
        <f t="shared" si="4"/>
        <v>15.494103617039269</v>
      </c>
      <c r="M37" s="53">
        <v>-1.6455393338395317</v>
      </c>
      <c r="N37">
        <f t="shared" si="2"/>
        <v>-0.10491495180063407</v>
      </c>
      <c r="O37" s="53">
        <f t="shared" si="3"/>
        <v>0.40830015453995427</v>
      </c>
    </row>
    <row r="38" spans="1:25" ht="12" customHeight="1" x14ac:dyDescent="0.25">
      <c r="A38" s="181"/>
      <c r="B38" s="60" t="s">
        <v>17</v>
      </c>
      <c r="C38" s="20" t="s">
        <v>26</v>
      </c>
      <c r="D38" s="20">
        <f>(D32/D28-1)*100</f>
        <v>5.6252648572216568</v>
      </c>
      <c r="E38" s="20" t="s">
        <v>26</v>
      </c>
      <c r="F38" s="20">
        <f t="shared" ref="F38:K38" si="5">(F32/F28-1)*100</f>
        <v>-25.331101843452895</v>
      </c>
      <c r="G38" s="20">
        <f t="shared" si="5"/>
        <v>-40.144002575106406</v>
      </c>
      <c r="H38" s="20">
        <f t="shared" si="5"/>
        <v>-33.700387108634203</v>
      </c>
      <c r="I38" s="20">
        <f t="shared" si="5"/>
        <v>39.625172469293737</v>
      </c>
      <c r="J38" s="20">
        <f t="shared" si="5"/>
        <v>16.733526225079466</v>
      </c>
      <c r="K38" s="20">
        <f t="shared" si="5"/>
        <v>2.9113914646137662</v>
      </c>
      <c r="M38" s="53">
        <v>0.27888469599356408</v>
      </c>
      <c r="N38">
        <f t="shared" si="2"/>
        <v>1.7780902489780613E-2</v>
      </c>
      <c r="O38" s="53">
        <f t="shared" si="3"/>
        <v>-6.9198385071301202E-2</v>
      </c>
    </row>
    <row r="39" spans="1:25" ht="12.75" customHeight="1" x14ac:dyDescent="0.25">
      <c r="A39" s="22" t="s">
        <v>62</v>
      </c>
      <c r="B39" s="59" t="s">
        <v>79</v>
      </c>
      <c r="C39" s="20">
        <v>0</v>
      </c>
      <c r="D39" s="20">
        <v>11.374309034984361</v>
      </c>
      <c r="E39" s="20">
        <v>0</v>
      </c>
      <c r="F39" s="20">
        <v>-0.30299777309617187</v>
      </c>
      <c r="G39" s="20">
        <v>0.62823710440056846</v>
      </c>
      <c r="H39" s="20">
        <v>0.11576472356165317</v>
      </c>
      <c r="I39" s="20">
        <v>6.1655924985438308E-2</v>
      </c>
      <c r="J39" s="20">
        <v>3.617134602203421</v>
      </c>
      <c r="K39" s="23"/>
      <c r="M39" s="53">
        <v>0.40865602045498262</v>
      </c>
      <c r="N39">
        <f t="shared" si="2"/>
        <v>2.6054756521094739E-2</v>
      </c>
      <c r="O39" s="53">
        <f t="shared" si="3"/>
        <v>-0.10139795073517414</v>
      </c>
    </row>
    <row r="40" spans="1:25" ht="12.75" customHeight="1" x14ac:dyDescent="0.25">
      <c r="A40" s="22" t="s">
        <v>63</v>
      </c>
      <c r="B40" s="59" t="s">
        <v>80</v>
      </c>
      <c r="C40" s="20">
        <v>0</v>
      </c>
      <c r="D40" s="20">
        <v>4.372986658694237</v>
      </c>
      <c r="E40" s="20">
        <v>0</v>
      </c>
      <c r="F40" s="20">
        <v>-0.50656349025967484</v>
      </c>
      <c r="G40" s="20">
        <v>-1.8045733635994001</v>
      </c>
      <c r="H40" s="20">
        <v>-1.7590308945061759</v>
      </c>
      <c r="I40" s="20">
        <v>0.21523016855144775</v>
      </c>
      <c r="J40" s="20">
        <v>2.3933423857333325</v>
      </c>
      <c r="K40" s="23"/>
      <c r="M40" s="53">
        <v>-0.49475817120659399</v>
      </c>
      <c r="N40">
        <f t="shared" si="2"/>
        <v>-3.1544387069735974E-2</v>
      </c>
      <c r="O40" s="53">
        <f t="shared" si="3"/>
        <v>0.12276208390121468</v>
      </c>
    </row>
    <row r="41" spans="1:25" x14ac:dyDescent="0.25">
      <c r="M41" s="53">
        <f>SUM(M33:M40)</f>
        <v>15.684507361414873</v>
      </c>
      <c r="N41">
        <f t="shared" si="2"/>
        <v>1</v>
      </c>
      <c r="O41" s="53">
        <f t="shared" si="3"/>
        <v>-3.8917251309978362</v>
      </c>
    </row>
    <row r="42" spans="1:25" x14ac:dyDescent="0.25">
      <c r="A42" t="s">
        <v>18</v>
      </c>
    </row>
    <row r="43" spans="1:25" x14ac:dyDescent="0.25">
      <c r="D43" s="53">
        <v>0</v>
      </c>
      <c r="E43" s="53">
        <v>4.0742157672661925</v>
      </c>
      <c r="F43" s="53">
        <v>0</v>
      </c>
      <c r="G43" s="53">
        <v>-0.47195409458523752</v>
      </c>
      <c r="H43" s="53">
        <v>-1.6812814273164554</v>
      </c>
      <c r="I43" s="53">
        <v>-1.6388505076403246</v>
      </c>
      <c r="J43" s="53">
        <v>0.20052522789207572</v>
      </c>
      <c r="K43" s="53">
        <v>2.2298246131244435</v>
      </c>
      <c r="L43" s="53">
        <f>SUM(D43:K43)</f>
        <v>2.7124795787406941</v>
      </c>
    </row>
    <row r="44" spans="1:25" x14ac:dyDescent="0.25">
      <c r="D44">
        <f>D43/$L$43</f>
        <v>0</v>
      </c>
      <c r="E44">
        <f t="shared" ref="E44:K44" si="6">E43/$L$43</f>
        <v>1.5020263375246139</v>
      </c>
      <c r="F44">
        <f t="shared" si="6"/>
        <v>0</v>
      </c>
      <c r="G44">
        <f t="shared" si="6"/>
        <v>-0.17399360285851392</v>
      </c>
      <c r="H44">
        <f t="shared" si="6"/>
        <v>-0.61983192076122962</v>
      </c>
      <c r="I44">
        <f t="shared" si="6"/>
        <v>-0.60418906762836655</v>
      </c>
      <c r="J44">
        <f t="shared" si="6"/>
        <v>7.392690786087773E-2</v>
      </c>
      <c r="K44">
        <f t="shared" si="6"/>
        <v>0.82206134586261848</v>
      </c>
      <c r="L44">
        <f>L43/$L$43</f>
        <v>1</v>
      </c>
    </row>
    <row r="45" spans="1:25" x14ac:dyDescent="0.25">
      <c r="D45" s="53">
        <f>D44*$K$38</f>
        <v>0</v>
      </c>
      <c r="E45" s="53">
        <f t="shared" ref="E45:L45" si="7">E44*$K$38</f>
        <v>4.372986658694237</v>
      </c>
      <c r="F45" s="53">
        <f t="shared" si="7"/>
        <v>0</v>
      </c>
      <c r="G45" s="53">
        <f t="shared" si="7"/>
        <v>-0.50656349025967484</v>
      </c>
      <c r="H45" s="53">
        <f t="shared" si="7"/>
        <v>-1.8045733635994001</v>
      </c>
      <c r="I45" s="53">
        <f t="shared" si="7"/>
        <v>-1.7590308945061759</v>
      </c>
      <c r="J45" s="53">
        <f t="shared" si="7"/>
        <v>0.21523016855144775</v>
      </c>
      <c r="K45" s="53">
        <f t="shared" si="7"/>
        <v>2.3933423857333325</v>
      </c>
      <c r="L45" s="53">
        <f t="shared" si="7"/>
        <v>2.9113914646137662</v>
      </c>
    </row>
    <row r="47" spans="1:25" x14ac:dyDescent="0.25">
      <c r="D47" s="53">
        <v>-0.64692294151715102</v>
      </c>
      <c r="E47" s="53">
        <v>-26.35629448325605</v>
      </c>
      <c r="F47" s="53">
        <v>-2.2935089110959379</v>
      </c>
      <c r="G47" s="53">
        <v>0.14235408087727325</v>
      </c>
      <c r="H47" s="53">
        <v>1.9094803741010735</v>
      </c>
      <c r="I47" s="53">
        <v>-0.65784485259984748</v>
      </c>
      <c r="J47" s="53">
        <v>9.968363766222986E-2</v>
      </c>
      <c r="K47" s="53">
        <v>-0.12134264408393373</v>
      </c>
      <c r="L47" s="53">
        <f>SUM(D47:K47)</f>
        <v>-27.924395739912345</v>
      </c>
    </row>
    <row r="48" spans="1:25" x14ac:dyDescent="0.25">
      <c r="D48">
        <f>D47/$L$47</f>
        <v>2.3166945044848505E-2</v>
      </c>
      <c r="E48">
        <f t="shared" ref="E48:L48" si="8">E47/$L$47</f>
        <v>0.94384475598821971</v>
      </c>
      <c r="F48">
        <f t="shared" si="8"/>
        <v>8.2132803605050805E-2</v>
      </c>
      <c r="G48">
        <f t="shared" si="8"/>
        <v>-5.097839258659643E-3</v>
      </c>
      <c r="H48">
        <f t="shared" si="8"/>
        <v>-6.8380365035861909E-2</v>
      </c>
      <c r="I48">
        <f t="shared" si="8"/>
        <v>2.3558069393050093E-2</v>
      </c>
      <c r="J48">
        <f t="shared" si="8"/>
        <v>-3.5697688354900375E-3</v>
      </c>
      <c r="K48">
        <f t="shared" si="8"/>
        <v>4.3453990988424028E-3</v>
      </c>
      <c r="L48">
        <f t="shared" si="8"/>
        <v>1</v>
      </c>
    </row>
    <row r="49" spans="4:12" x14ac:dyDescent="0.25">
      <c r="D49" s="53">
        <f>D48*$K$37</f>
        <v>0.35895104701513719</v>
      </c>
      <c r="E49" s="53">
        <f t="shared" ref="E49:L49" si="9">E48*$K$37</f>
        <v>14.624028447680621</v>
      </c>
      <c r="F49" s="53">
        <f t="shared" si="9"/>
        <v>1.2725741694145936</v>
      </c>
      <c r="G49" s="53">
        <f t="shared" si="9"/>
        <v>-7.8986449696683156E-2</v>
      </c>
      <c r="H49" s="53">
        <f t="shared" si="9"/>
        <v>-1.0594924612366134</v>
      </c>
      <c r="I49" s="53">
        <f t="shared" si="9"/>
        <v>0.36501116819331952</v>
      </c>
      <c r="J49" s="53">
        <f t="shared" si="9"/>
        <v>-5.5310368225960249E-2</v>
      </c>
      <c r="K49" s="53">
        <f t="shared" si="9"/>
        <v>6.7328063894853254E-2</v>
      </c>
      <c r="L49" s="53">
        <f t="shared" si="9"/>
        <v>15.494103617039269</v>
      </c>
    </row>
    <row r="51" spans="4:12" x14ac:dyDescent="0.25">
      <c r="D51" s="53">
        <v>0</v>
      </c>
      <c r="E51" s="53">
        <v>-9.3740727342179895</v>
      </c>
      <c r="F51" s="53">
        <v>0</v>
      </c>
      <c r="G51" s="53">
        <v>-1.1187741856373619</v>
      </c>
      <c r="H51" s="53">
        <v>0.67522540417261789</v>
      </c>
      <c r="I51" s="53">
        <v>1.6147792998237891</v>
      </c>
      <c r="J51" s="53">
        <v>0.12172626222574852</v>
      </c>
      <c r="K51" s="53">
        <v>0.60873078168198647</v>
      </c>
      <c r="L51" s="53">
        <f>SUM(D51:K51)</f>
        <v>-7.472385171951208</v>
      </c>
    </row>
    <row r="52" spans="4:12" x14ac:dyDescent="0.25">
      <c r="D52" s="53">
        <f>D51/$L$51</f>
        <v>0</v>
      </c>
      <c r="E52" s="53">
        <f t="shared" ref="E52:L52" si="10">E51/$L$51</f>
        <v>1.2544953878187475</v>
      </c>
      <c r="F52" s="53">
        <f t="shared" si="10"/>
        <v>0</v>
      </c>
      <c r="G52" s="53">
        <f t="shared" si="10"/>
        <v>0.14972116130159613</v>
      </c>
      <c r="H52" s="53">
        <f t="shared" si="10"/>
        <v>-9.036276752798883E-2</v>
      </c>
      <c r="I52" s="53">
        <f t="shared" si="10"/>
        <v>-0.21609958034351887</v>
      </c>
      <c r="J52" s="53">
        <f t="shared" si="10"/>
        <v>-1.6290148249138374E-2</v>
      </c>
      <c r="K52" s="53">
        <f t="shared" si="10"/>
        <v>-8.1464052999697445E-2</v>
      </c>
      <c r="L52" s="53">
        <f t="shared" si="10"/>
        <v>1</v>
      </c>
    </row>
    <row r="53" spans="4:12" x14ac:dyDescent="0.25">
      <c r="D53" s="53">
        <f>D52*$K$38</f>
        <v>0</v>
      </c>
      <c r="E53" s="53">
        <f t="shared" ref="E53:L53" si="11">E52*$K$38</f>
        <v>3.6523271644928377</v>
      </c>
      <c r="F53" s="53">
        <f t="shared" si="11"/>
        <v>0</v>
      </c>
      <c r="G53" s="53">
        <f t="shared" si="11"/>
        <v>0.43589691108552786</v>
      </c>
      <c r="H53" s="53">
        <f t="shared" si="11"/>
        <v>-0.2630813900998647</v>
      </c>
      <c r="I53" s="53">
        <f t="shared" si="11"/>
        <v>-0.62915047371873767</v>
      </c>
      <c r="J53" s="53">
        <f t="shared" si="11"/>
        <v>-4.7426998569834351E-2</v>
      </c>
      <c r="K53" s="53">
        <f t="shared" si="11"/>
        <v>-0.23717374857616261</v>
      </c>
      <c r="L53" s="53">
        <f t="shared" si="11"/>
        <v>2.9113914646137662</v>
      </c>
    </row>
  </sheetData>
  <mergeCells count="12">
    <mergeCell ref="A37:A38"/>
    <mergeCell ref="A1:B1"/>
    <mergeCell ref="A2:B2"/>
    <mergeCell ref="A3:A6"/>
    <mergeCell ref="A7:A10"/>
    <mergeCell ref="A11:A14"/>
    <mergeCell ref="A15:A18"/>
    <mergeCell ref="A19:A22"/>
    <mergeCell ref="A23:A26"/>
    <mergeCell ref="A27:A30"/>
    <mergeCell ref="A31:A32"/>
    <mergeCell ref="A33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TABLEAU 1 corrigé des contribut</vt:lpstr>
      <vt:lpstr>TABLEAU 1</vt:lpstr>
      <vt:lpstr>ANNEXE 1</vt:lpstr>
      <vt:lpstr>ANNEXE 2</vt:lpstr>
      <vt:lpstr>Feuil1</vt:lpstr>
      <vt:lpstr>Feuil2</vt:lpstr>
      <vt:lpstr>ALIMENTAIRE ET TABAC</vt:lpstr>
      <vt:lpstr>Feuil3</vt:lpstr>
      <vt:lpstr>TABLEAU 1(2)</vt:lpstr>
      <vt:lpstr>Feuil 2 corrigé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Utilisateur Windows</cp:lastModifiedBy>
  <cp:lastPrinted>2021-05-14T08:44:14Z</cp:lastPrinted>
  <dcterms:created xsi:type="dcterms:W3CDTF">2014-11-04T07:17:25Z</dcterms:created>
  <dcterms:modified xsi:type="dcterms:W3CDTF">2024-07-26T08:46:28Z</dcterms:modified>
</cp:coreProperties>
</file>